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tabRatio="709"/>
  </bookViews>
  <sheets>
    <sheet name="wydatki" sheetId="1" r:id="rId1"/>
    <sheet name="Arkusz1" sheetId="2" r:id="rId2"/>
  </sheets>
  <definedNames>
    <definedName name="Excel_BuiltIn_Print_Area_3_1">wydatki!$A$1:$F$303</definedName>
    <definedName name="Excel_BuiltIn_Print_Area_3_1_1">wydatki!$A$1:$F$305</definedName>
    <definedName name="Excel_BuiltIn_Print_Area_3_1_1_1">wydatki!$A$1:$F$298</definedName>
    <definedName name="Excel_BuiltIn_Print_Area_4_1">wydatki!$A$1:$F$343</definedName>
    <definedName name="Excel_BuiltIn_Print_Area_4_1_1">wydatki!$A$1:$F$342</definedName>
    <definedName name="_xlnm.Print_Area" localSheetId="0">wydatki!$A$1:$F$341</definedName>
  </definedNames>
  <calcPr calcId="125725"/>
</workbook>
</file>

<file path=xl/calcChain.xml><?xml version="1.0" encoding="utf-8"?>
<calcChain xmlns="http://schemas.openxmlformats.org/spreadsheetml/2006/main">
  <c r="E310" i="1"/>
  <c r="D310"/>
  <c r="E309"/>
  <c r="D309"/>
  <c r="E308"/>
  <c r="D308"/>
  <c r="E305"/>
  <c r="E304" s="1"/>
  <c r="D305"/>
  <c r="E311"/>
  <c r="D311"/>
  <c r="E312"/>
  <c r="E214"/>
  <c r="D214"/>
  <c r="E212"/>
  <c r="D212"/>
  <c r="E211"/>
  <c r="D211"/>
  <c r="E187"/>
  <c r="E186" s="1"/>
  <c r="D187"/>
  <c r="D186" s="1"/>
  <c r="E182"/>
  <c r="E181" s="1"/>
  <c r="D182"/>
  <c r="D181" s="1"/>
  <c r="E118"/>
  <c r="D118"/>
  <c r="E117"/>
  <c r="D117"/>
  <c r="E115"/>
  <c r="E114" s="1"/>
  <c r="D115"/>
  <c r="D114" s="1"/>
  <c r="E85"/>
  <c r="E84" s="1"/>
  <c r="D85"/>
  <c r="D84" s="1"/>
  <c r="E8"/>
  <c r="D8"/>
  <c r="F212" l="1"/>
  <c r="F211"/>
  <c r="F117"/>
  <c r="F115"/>
  <c r="E180"/>
  <c r="D180"/>
  <c r="E296"/>
  <c r="D156"/>
  <c r="D121"/>
  <c r="D62"/>
  <c r="E16"/>
  <c r="E130"/>
  <c r="D130"/>
  <c r="E72"/>
  <c r="D72"/>
  <c r="D312"/>
  <c r="F180" l="1"/>
  <c r="F181"/>
  <c r="F130"/>
  <c r="D77"/>
  <c r="E108"/>
  <c r="D108"/>
  <c r="E112"/>
  <c r="D112"/>
  <c r="E274"/>
  <c r="D274"/>
  <c r="E185"/>
  <c r="D185"/>
  <c r="E273" l="1"/>
  <c r="D273"/>
  <c r="D272" s="1"/>
  <c r="D238"/>
  <c r="D237" s="1"/>
  <c r="E238"/>
  <c r="E237" s="1"/>
  <c r="E205"/>
  <c r="D205"/>
  <c r="D204" s="1"/>
  <c r="E204"/>
  <c r="E134"/>
  <c r="E107"/>
  <c r="E106" s="1"/>
  <c r="D107"/>
  <c r="D106" s="1"/>
  <c r="E77"/>
  <c r="E67"/>
  <c r="E172"/>
  <c r="D172"/>
  <c r="E91"/>
  <c r="D91"/>
  <c r="F237" l="1"/>
  <c r="F238"/>
  <c r="E272"/>
  <c r="F272" s="1"/>
  <c r="F273"/>
  <c r="F204"/>
  <c r="F205"/>
  <c r="F106"/>
  <c r="E38"/>
  <c r="D38"/>
  <c r="E12"/>
  <c r="D12"/>
  <c r="E209"/>
  <c r="E208" s="1"/>
  <c r="D209"/>
  <c r="D208" s="1"/>
  <c r="D207" s="1"/>
  <c r="E193"/>
  <c r="D193"/>
  <c r="E192"/>
  <c r="E191" s="1"/>
  <c r="D192"/>
  <c r="D191" s="1"/>
  <c r="E149"/>
  <c r="D149"/>
  <c r="D148" s="1"/>
  <c r="E148"/>
  <c r="E71"/>
  <c r="E70" s="1"/>
  <c r="D71"/>
  <c r="D70" s="1"/>
  <c r="D266"/>
  <c r="D265" s="1"/>
  <c r="E266"/>
  <c r="E265" s="1"/>
  <c r="D7"/>
  <c r="D10"/>
  <c r="E10"/>
  <c r="D11"/>
  <c r="E11"/>
  <c r="D15"/>
  <c r="D14" s="1"/>
  <c r="E15"/>
  <c r="E14" s="1"/>
  <c r="D16"/>
  <c r="D24"/>
  <c r="D22" s="1"/>
  <c r="E24"/>
  <c r="D29"/>
  <c r="E29"/>
  <c r="D33"/>
  <c r="D31" s="1"/>
  <c r="E33"/>
  <c r="E31" s="1"/>
  <c r="D40"/>
  <c r="E40"/>
  <c r="D41"/>
  <c r="E41"/>
  <c r="D46"/>
  <c r="D45" s="1"/>
  <c r="E46"/>
  <c r="E45" s="1"/>
  <c r="E44" s="1"/>
  <c r="D47"/>
  <c r="E47"/>
  <c r="D56"/>
  <c r="D54" s="1"/>
  <c r="D53" s="1"/>
  <c r="E56"/>
  <c r="E54" s="1"/>
  <c r="E53" s="1"/>
  <c r="D60"/>
  <c r="E62"/>
  <c r="E60" s="1"/>
  <c r="E59" s="1"/>
  <c r="D67"/>
  <c r="D65" s="1"/>
  <c r="D64" s="1"/>
  <c r="E65"/>
  <c r="E64" s="1"/>
  <c r="D75"/>
  <c r="D74" s="1"/>
  <c r="E75"/>
  <c r="E74" s="1"/>
  <c r="D90"/>
  <c r="D89" s="1"/>
  <c r="E90"/>
  <c r="E89" s="1"/>
  <c r="D94"/>
  <c r="E94"/>
  <c r="D102"/>
  <c r="D96" s="1"/>
  <c r="D93" s="1"/>
  <c r="E102"/>
  <c r="E96" s="1"/>
  <c r="E93" s="1"/>
  <c r="D111"/>
  <c r="D110" s="1"/>
  <c r="E111"/>
  <c r="E110" s="1"/>
  <c r="D120"/>
  <c r="E121"/>
  <c r="E120" s="1"/>
  <c r="D122"/>
  <c r="E122"/>
  <c r="D125"/>
  <c r="E125"/>
  <c r="D126"/>
  <c r="E126"/>
  <c r="D134"/>
  <c r="D132" s="1"/>
  <c r="D129" s="1"/>
  <c r="E132"/>
  <c r="E129" s="1"/>
  <c r="D141"/>
  <c r="D139" s="1"/>
  <c r="E141"/>
  <c r="D146"/>
  <c r="D145" s="1"/>
  <c r="E146"/>
  <c r="E145" s="1"/>
  <c r="D154"/>
  <c r="D153" s="1"/>
  <c r="E156"/>
  <c r="E154" s="1"/>
  <c r="E153" s="1"/>
  <c r="D161"/>
  <c r="D160" s="1"/>
  <c r="E161"/>
  <c r="E160" s="1"/>
  <c r="E159" s="1"/>
  <c r="D167"/>
  <c r="D165" s="1"/>
  <c r="E167"/>
  <c r="E165" s="1"/>
  <c r="E164" s="1"/>
  <c r="D171"/>
  <c r="D170" s="1"/>
  <c r="E171"/>
  <c r="E170" s="1"/>
  <c r="D177"/>
  <c r="D175" s="1"/>
  <c r="E177"/>
  <c r="E175" s="1"/>
  <c r="E174" s="1"/>
  <c r="D198"/>
  <c r="D197" s="1"/>
  <c r="E198"/>
  <c r="E197" s="1"/>
  <c r="D222"/>
  <c r="D220" s="1"/>
  <c r="E222"/>
  <c r="E220" s="1"/>
  <c r="E218" s="1"/>
  <c r="D230"/>
  <c r="D226" s="1"/>
  <c r="E230"/>
  <c r="E226" s="1"/>
  <c r="D231"/>
  <c r="E231"/>
  <c r="D235"/>
  <c r="D234" s="1"/>
  <c r="E235"/>
  <c r="E234" s="1"/>
  <c r="D241"/>
  <c r="D240" s="1"/>
  <c r="E241"/>
  <c r="D246"/>
  <c r="D244" s="1"/>
  <c r="E246"/>
  <c r="E244" s="1"/>
  <c r="E243" s="1"/>
  <c r="D256"/>
  <c r="D254" s="1"/>
  <c r="E256"/>
  <c r="E254" s="1"/>
  <c r="E253" s="1"/>
  <c r="D262"/>
  <c r="D260" s="1"/>
  <c r="D259" s="1"/>
  <c r="E262"/>
  <c r="E260" s="1"/>
  <c r="E259" s="1"/>
  <c r="D269"/>
  <c r="D268" s="1"/>
  <c r="E269"/>
  <c r="E268" s="1"/>
  <c r="D278"/>
  <c r="D277" s="1"/>
  <c r="D276" s="1"/>
  <c r="E278"/>
  <c r="E277" s="1"/>
  <c r="D281"/>
  <c r="E281"/>
  <c r="D284"/>
  <c r="D283" s="1"/>
  <c r="E284"/>
  <c r="E283" s="1"/>
  <c r="D288"/>
  <c r="D287" s="1"/>
  <c r="D286" s="1"/>
  <c r="E288"/>
  <c r="E287" s="1"/>
  <c r="D290"/>
  <c r="E290"/>
  <c r="D292"/>
  <c r="D291" s="1"/>
  <c r="E292"/>
  <c r="E291" s="1"/>
  <c r="D296"/>
  <c r="D295" s="1"/>
  <c r="E295"/>
  <c r="E294" s="1"/>
  <c r="F171"/>
  <c r="F90" l="1"/>
  <c r="E124"/>
  <c r="E313"/>
  <c r="E307" s="1"/>
  <c r="F38"/>
  <c r="F121"/>
  <c r="E139"/>
  <c r="E138" s="1"/>
  <c r="E128" s="1"/>
  <c r="F94"/>
  <c r="F29"/>
  <c r="E36"/>
  <c r="F46"/>
  <c r="F146"/>
  <c r="F266"/>
  <c r="E22"/>
  <c r="E21" s="1"/>
  <c r="E19" s="1"/>
  <c r="F120"/>
  <c r="E240"/>
  <c r="F240" s="1"/>
  <c r="F241"/>
  <c r="D124"/>
  <c r="F124" s="1"/>
  <c r="D313"/>
  <c r="D307" s="1"/>
  <c r="E28"/>
  <c r="E27" s="1"/>
  <c r="D28"/>
  <c r="D27" s="1"/>
  <c r="F230"/>
  <c r="E196"/>
  <c r="E190" s="1"/>
  <c r="F197"/>
  <c r="F191"/>
  <c r="F192"/>
  <c r="F281"/>
  <c r="D280"/>
  <c r="D271" s="1"/>
  <c r="D82"/>
  <c r="D81" s="1"/>
  <c r="D88"/>
  <c r="E82"/>
  <c r="E81" s="1"/>
  <c r="F11"/>
  <c r="E7"/>
  <c r="F7" s="1"/>
  <c r="D304"/>
  <c r="F10"/>
  <c r="F208"/>
  <c r="E207"/>
  <c r="E203" s="1"/>
  <c r="F148"/>
  <c r="F149"/>
  <c r="F292"/>
  <c r="F291"/>
  <c r="F290"/>
  <c r="F296"/>
  <c r="E264"/>
  <c r="F84"/>
  <c r="D294"/>
  <c r="F294" s="1"/>
  <c r="F295"/>
  <c r="E286"/>
  <c r="F286" s="1"/>
  <c r="F287"/>
  <c r="F283"/>
  <c r="E280"/>
  <c r="E276"/>
  <c r="F277"/>
  <c r="F260"/>
  <c r="F235"/>
  <c r="F122"/>
  <c r="F110"/>
  <c r="F259"/>
  <c r="F269"/>
  <c r="D264"/>
  <c r="F268"/>
  <c r="D253"/>
  <c r="F253" s="1"/>
  <c r="F254"/>
  <c r="D243"/>
  <c r="F243" s="1"/>
  <c r="F244"/>
  <c r="F234"/>
  <c r="F226"/>
  <c r="D218"/>
  <c r="F218" s="1"/>
  <c r="F220"/>
  <c r="D196"/>
  <c r="D190" s="1"/>
  <c r="D174"/>
  <c r="F174" s="1"/>
  <c r="F175"/>
  <c r="F170"/>
  <c r="D164"/>
  <c r="F164" s="1"/>
  <c r="F165"/>
  <c r="D159"/>
  <c r="F159" s="1"/>
  <c r="F160"/>
  <c r="F154"/>
  <c r="F153"/>
  <c r="F145"/>
  <c r="D138"/>
  <c r="F139"/>
  <c r="F132"/>
  <c r="F129"/>
  <c r="F125"/>
  <c r="F114"/>
  <c r="F93"/>
  <c r="F96"/>
  <c r="F89"/>
  <c r="F82"/>
  <c r="F75"/>
  <c r="F70"/>
  <c r="E52"/>
  <c r="F65"/>
  <c r="D59"/>
  <c r="F59" s="1"/>
  <c r="F60"/>
  <c r="F54"/>
  <c r="D44"/>
  <c r="F44" s="1"/>
  <c r="F45"/>
  <c r="F40"/>
  <c r="E37"/>
  <c r="D36"/>
  <c r="F36" s="1"/>
  <c r="D37"/>
  <c r="F31"/>
  <c r="D21"/>
  <c r="D19" s="1"/>
  <c r="F14"/>
  <c r="F15"/>
  <c r="E6"/>
  <c r="D6"/>
  <c r="F8"/>
  <c r="D203" l="1"/>
  <c r="F22"/>
  <c r="F138"/>
  <c r="D128"/>
  <c r="F19"/>
  <c r="F28"/>
  <c r="F27"/>
  <c r="E302"/>
  <c r="D302"/>
  <c r="E271"/>
  <c r="F271" s="1"/>
  <c r="F190"/>
  <c r="F21"/>
  <c r="F280"/>
  <c r="E88"/>
  <c r="F88" s="1"/>
  <c r="F74"/>
  <c r="D52"/>
  <c r="F52" s="1"/>
  <c r="F37"/>
  <c r="F81"/>
  <c r="F186"/>
  <c r="F207"/>
  <c r="F265"/>
  <c r="F264"/>
  <c r="F276"/>
  <c r="F196"/>
  <c r="F64"/>
  <c r="F53"/>
  <c r="F6"/>
  <c r="E298" l="1"/>
  <c r="D298"/>
  <c r="F203"/>
  <c r="F185"/>
  <c r="F128"/>
  <c r="E301" l="1"/>
  <c r="E300"/>
  <c r="D301"/>
  <c r="D300"/>
  <c r="F298"/>
</calcChain>
</file>

<file path=xl/sharedStrings.xml><?xml version="1.0" encoding="utf-8"?>
<sst xmlns="http://schemas.openxmlformats.org/spreadsheetml/2006/main" count="303" uniqueCount="109">
  <si>
    <t>Plan wg</t>
  </si>
  <si>
    <t>Wykonanie</t>
  </si>
  <si>
    <t>Dział</t>
  </si>
  <si>
    <t>Rozdział</t>
  </si>
  <si>
    <t>Nazwa</t>
  </si>
  <si>
    <t>uchwały</t>
  </si>
  <si>
    <t>%</t>
  </si>
  <si>
    <t>O10</t>
  </si>
  <si>
    <t>Rolnictwo i łowiectwo</t>
  </si>
  <si>
    <t>O1010</t>
  </si>
  <si>
    <t>Infrastruktura wodociągowa i sanitacyjna wsi</t>
  </si>
  <si>
    <t>Wydatki majątkowe, w tym:</t>
  </si>
  <si>
    <t>- inwestycje i zakupy inwestycyjne</t>
  </si>
  <si>
    <t>O1030</t>
  </si>
  <si>
    <t>Izby rolnicze</t>
  </si>
  <si>
    <t>Wydatki bieżące, w tym:</t>
  </si>
  <si>
    <t>Wydatki jednostek budżetowych, z tego:</t>
  </si>
  <si>
    <t>- wydatki związane z realizacją ich zadań statutowych</t>
  </si>
  <si>
    <t>O1095</t>
  </si>
  <si>
    <t xml:space="preserve">Pozostała działalność </t>
  </si>
  <si>
    <t>- wynagrodzenia i składki od nich naliczane</t>
  </si>
  <si>
    <t>Pozostała działalność</t>
  </si>
  <si>
    <t>Wytwarzanie i zaopatrywanie w energię</t>
  </si>
  <si>
    <t>elektryczną, wodę i gaz</t>
  </si>
  <si>
    <t>Dostarczanie wody</t>
  </si>
  <si>
    <t>Świadczenia na rzecz osób fizycznych</t>
  </si>
  <si>
    <t>Transport i łączność</t>
  </si>
  <si>
    <t>Drogi publiczne gminne</t>
  </si>
  <si>
    <t>Gospodarka mieszkaniowa</t>
  </si>
  <si>
    <t>Gospodarka gruntami i nieruchomościami</t>
  </si>
  <si>
    <t>Działalność usługowa</t>
  </si>
  <si>
    <t>Plany zagospodarowania przestrzennego</t>
  </si>
  <si>
    <t>Administracja publiczna</t>
  </si>
  <si>
    <t>Urzędy Wojewódzkie</t>
  </si>
  <si>
    <t>Rady Gmin</t>
  </si>
  <si>
    <t>Urzędy Gmin</t>
  </si>
  <si>
    <t>Promocja j.s.t.</t>
  </si>
  <si>
    <t xml:space="preserve">Urzędy naczelnych organów władzy </t>
  </si>
  <si>
    <t>państwowej,kontroli i ochrony prawa</t>
  </si>
  <si>
    <t>Jednostki terenowe Policji</t>
  </si>
  <si>
    <t>Ochotnicze Straże Pożarne</t>
  </si>
  <si>
    <t>Wydatki majątkowe</t>
  </si>
  <si>
    <t>Dotacje na zadania bieżące</t>
  </si>
  <si>
    <t>Zarządzanie kryzysowe</t>
  </si>
  <si>
    <t>Obsługa długu publicznego</t>
  </si>
  <si>
    <t>Wydatki na obsługę długu</t>
  </si>
  <si>
    <t>Różna rozliczenia</t>
  </si>
  <si>
    <t>Rezerwy ogólne i celowe</t>
  </si>
  <si>
    <t>Rezerwa ogólna</t>
  </si>
  <si>
    <t>Oświata i wychowanie</t>
  </si>
  <si>
    <t>Szkoły podstawowe</t>
  </si>
  <si>
    <t>Oddziały przedszkolne w szkołach podstawowych</t>
  </si>
  <si>
    <t>Przedszkola</t>
  </si>
  <si>
    <t>Gimnazja</t>
  </si>
  <si>
    <t>Dowożenie uczniów do szkół</t>
  </si>
  <si>
    <t>Zespoły obsługi ekonomiczno- administracyjnej szkół</t>
  </si>
  <si>
    <t>Dokształcanie i doskonalenie nauczycieli</t>
  </si>
  <si>
    <t>Stołówki szkolne</t>
  </si>
  <si>
    <t>Ochrona zdrowia</t>
  </si>
  <si>
    <t>Przeciwdziałanie alkoholizmowi</t>
  </si>
  <si>
    <t>Pomoc społeczna</t>
  </si>
  <si>
    <t>Świadczenia rodzinne, świadczenie z funduszu alimentacyjnego</t>
  </si>
  <si>
    <t>oraz składki na ubezpieczenia emerytalne i rentowe</t>
  </si>
  <si>
    <t>z ubezpieczenia społecznego</t>
  </si>
  <si>
    <t xml:space="preserve">Składki na ubezpieczenie zdrowotne opłacane </t>
  </si>
  <si>
    <t>za osoby  pobierające niektóre świadczenia</t>
  </si>
  <si>
    <t xml:space="preserve"> z pomocy społecznej, niektóre świadczenia </t>
  </si>
  <si>
    <t>rodzinne oraz za osoby uczestniczące w</t>
  </si>
  <si>
    <t>zajęciach centrum integracji społecznej</t>
  </si>
  <si>
    <t>Zasiłki i pomoc w naturze oraz składki</t>
  </si>
  <si>
    <t>na ubezpieczenia emerytalne i rentowe</t>
  </si>
  <si>
    <t>Dodatki mieszkaniowe</t>
  </si>
  <si>
    <t>Zasiłki stałe</t>
  </si>
  <si>
    <t>Ośrodki pomocy społecznej</t>
  </si>
  <si>
    <t>Usługi opiekuńcze i specjalistyczne usługi opiekuńcze</t>
  </si>
  <si>
    <t>Edukacyjna opieka wychowawcza</t>
  </si>
  <si>
    <t>Pomoc materialna dla uczniów</t>
  </si>
  <si>
    <t>Gospodarka komunalna i ochrona środowiska</t>
  </si>
  <si>
    <t>Oczyszczanie ulic, placów i dróg</t>
  </si>
  <si>
    <t>Oświetlenie ulic, placów i dróg</t>
  </si>
  <si>
    <t>Kultura i ochrona dziedzictwa narodowego</t>
  </si>
  <si>
    <t>Biblioteki</t>
  </si>
  <si>
    <t>Ogółem</t>
  </si>
  <si>
    <t>Majątkowe</t>
  </si>
  <si>
    <t xml:space="preserve">Inwestycje </t>
  </si>
  <si>
    <t>Bieżące</t>
  </si>
  <si>
    <t>Wynagrodzenia</t>
  </si>
  <si>
    <t>Wydatki związane z realizacją zadań statutowych</t>
  </si>
  <si>
    <t>Inne formy wychowania przedszkolnego</t>
  </si>
  <si>
    <t>Zwalczanie narkomanii</t>
  </si>
  <si>
    <t>Zadania w zakresie przeciwdziałania przemocy w rodzinie</t>
  </si>
  <si>
    <t>rezerwa</t>
  </si>
  <si>
    <t>Bezpieczeństwo publiczne i ochrona przeciwpożarowa</t>
  </si>
  <si>
    <t>Urzędy naczelnych organów władzy państwowej</t>
  </si>
  <si>
    <t>kontroli i ochrony prawa oraz sądownictwa</t>
  </si>
  <si>
    <t>Obrona cywilna</t>
  </si>
  <si>
    <t>Rodziny zastepcze</t>
  </si>
  <si>
    <t>Tabela Nr 4</t>
  </si>
  <si>
    <t>Gosdarka odpadami</t>
  </si>
  <si>
    <t xml:space="preserve">Kultura fizyczna </t>
  </si>
  <si>
    <t xml:space="preserve">Zadania w zakresie kultury fizycznej </t>
  </si>
  <si>
    <t>Poradnie psychologiczno-pedagogiczne w tym poradnie specjalistyczne</t>
  </si>
  <si>
    <t xml:space="preserve"> - dotacje na inwestycje i zakupy inwestycyjne</t>
  </si>
  <si>
    <t>Obsługa papierów wartościowych, kredytów i pożyczek j.s.t.</t>
  </si>
  <si>
    <t>1700 par 2910????</t>
  </si>
  <si>
    <t>dotacje na inwestycje</t>
  </si>
  <si>
    <t>Realizacja zadań wymagających stosowania specjalnej organizacji nauki i metod pracy dla dzieci w przedszkolach, oddziałach przedszkolnych w szkołach podstawowych i innych formach wychowania przedszkolnego</t>
  </si>
  <si>
    <t>Wykonanie wydatków w I półroczu 2016 roku</t>
  </si>
  <si>
    <t>Świadczenie wychowawcze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</si>
</sst>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E"/>
      <family val="2"/>
      <charset val="238"/>
    </font>
    <font>
      <i/>
      <sz val="9"/>
      <name val="Verdana"/>
      <family val="2"/>
      <charset val="1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Arial CE"/>
      <family val="2"/>
      <charset val="238"/>
    </font>
    <font>
      <i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2"/>
      </patternFill>
    </fill>
  </fills>
  <borders count="4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NumberFormat="1"/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4" fillId="2" borderId="9" xfId="0" applyFont="1" applyFill="1" applyBorder="1"/>
    <xf numFmtId="0" fontId="6" fillId="2" borderId="10" xfId="0" applyFont="1" applyFill="1" applyBorder="1"/>
    <xf numFmtId="0" fontId="5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4" fontId="5" fillId="3" borderId="0" xfId="0" applyNumberFormat="1" applyFont="1" applyFill="1" applyBorder="1"/>
    <xf numFmtId="164" fontId="6" fillId="4" borderId="13" xfId="0" applyNumberFormat="1" applyFont="1" applyFill="1" applyBorder="1"/>
    <xf numFmtId="0" fontId="7" fillId="0" borderId="12" xfId="0" applyFont="1" applyBorder="1" applyAlignment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4" fontId="6" fillId="0" borderId="3" xfId="0" applyNumberFormat="1" applyFont="1" applyBorder="1"/>
    <xf numFmtId="0" fontId="4" fillId="0" borderId="0" xfId="0" applyFont="1" applyBorder="1" applyAlignment="1">
      <alignment horizontal="center"/>
    </xf>
    <xf numFmtId="0" fontId="8" fillId="0" borderId="4" xfId="0" applyFont="1" applyBorder="1"/>
    <xf numFmtId="4" fontId="8" fillId="0" borderId="4" xfId="0" applyNumberFormat="1" applyFont="1" applyBorder="1"/>
    <xf numFmtId="164" fontId="4" fillId="4" borderId="13" xfId="0" applyNumberFormat="1" applyFont="1" applyFill="1" applyBorder="1"/>
    <xf numFmtId="0" fontId="4" fillId="0" borderId="4" xfId="0" applyFont="1" applyBorder="1"/>
    <xf numFmtId="4" fontId="4" fillId="0" borderId="4" xfId="0" applyNumberFormat="1" applyFont="1" applyBorder="1"/>
    <xf numFmtId="164" fontId="7" fillId="4" borderId="13" xfId="0" applyNumberFormat="1" applyFont="1" applyFill="1" applyBorder="1"/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" fontId="7" fillId="0" borderId="4" xfId="0" applyNumberFormat="1" applyFont="1" applyBorder="1"/>
    <xf numFmtId="0" fontId="4" fillId="0" borderId="2" xfId="0" applyFont="1" applyBorder="1"/>
    <xf numFmtId="0" fontId="4" fillId="4" borderId="13" xfId="0" applyFont="1" applyFill="1" applyBorder="1"/>
    <xf numFmtId="0" fontId="4" fillId="0" borderId="4" xfId="0" applyFont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4" fontId="4" fillId="3" borderId="0" xfId="0" applyNumberFormat="1" applyFont="1" applyFill="1" applyBorder="1"/>
    <xf numFmtId="0" fontId="7" fillId="0" borderId="12" xfId="0" applyFont="1" applyBorder="1" applyAlignment="1">
      <alignment horizontal="center"/>
    </xf>
    <xf numFmtId="0" fontId="6" fillId="0" borderId="0" xfId="0" applyFont="1" applyBorder="1"/>
    <xf numFmtId="0" fontId="4" fillId="0" borderId="12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4" fontId="4" fillId="0" borderId="0" xfId="0" applyNumberFormat="1" applyFont="1" applyBorder="1"/>
    <xf numFmtId="0" fontId="5" fillId="0" borderId="12" xfId="0" applyFont="1" applyBorder="1" applyAlignment="1">
      <alignment horizontal="center"/>
    </xf>
    <xf numFmtId="4" fontId="5" fillId="0" borderId="0" xfId="0" applyNumberFormat="1" applyFont="1" applyBorder="1"/>
    <xf numFmtId="164" fontId="8" fillId="4" borderId="13" xfId="0" applyNumberFormat="1" applyFont="1" applyFill="1" applyBorder="1"/>
    <xf numFmtId="0" fontId="7" fillId="0" borderId="4" xfId="0" applyFont="1" applyBorder="1" applyAlignment="1"/>
    <xf numFmtId="0" fontId="8" fillId="4" borderId="13" xfId="0" applyFont="1" applyFill="1" applyBorder="1"/>
    <xf numFmtId="0" fontId="7" fillId="4" borderId="13" xfId="0" applyFont="1" applyFill="1" applyBorder="1"/>
    <xf numFmtId="0" fontId="4" fillId="0" borderId="18" xfId="0" applyFont="1" applyBorder="1"/>
    <xf numFmtId="4" fontId="4" fillId="0" borderId="1" xfId="0" applyNumberFormat="1" applyFont="1" applyBorder="1"/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/>
    <xf numFmtId="4" fontId="4" fillId="0" borderId="6" xfId="0" applyNumberFormat="1" applyFont="1" applyFill="1" applyBorder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/>
    <xf numFmtId="4" fontId="4" fillId="0" borderId="7" xfId="0" applyNumberFormat="1" applyFont="1" applyFill="1" applyBorder="1"/>
    <xf numFmtId="0" fontId="6" fillId="0" borderId="5" xfId="0" applyFont="1" applyBorder="1" applyAlignment="1">
      <alignment horizontal="left"/>
    </xf>
    <xf numFmtId="4" fontId="6" fillId="0" borderId="5" xfId="0" applyNumberFormat="1" applyFont="1" applyBorder="1"/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" fontId="9" fillId="3" borderId="0" xfId="0" applyNumberFormat="1" applyFont="1" applyFill="1" applyBorder="1"/>
    <xf numFmtId="0" fontId="8" fillId="0" borderId="2" xfId="0" applyFont="1" applyBorder="1" applyAlignment="1">
      <alignment horizontal="left"/>
    </xf>
    <xf numFmtId="4" fontId="8" fillId="0" borderId="2" xfId="0" applyNumberFormat="1" applyFont="1" applyBorder="1"/>
    <xf numFmtId="4" fontId="7" fillId="0" borderId="1" xfId="0" applyNumberFormat="1" applyFont="1" applyBorder="1"/>
    <xf numFmtId="4" fontId="7" fillId="0" borderId="0" xfId="0" applyNumberFormat="1" applyFont="1" applyBorder="1"/>
    <xf numFmtId="0" fontId="7" fillId="0" borderId="2" xfId="0" applyFont="1" applyBorder="1"/>
    <xf numFmtId="0" fontId="10" fillId="4" borderId="13" xfId="0" applyFont="1" applyFill="1" applyBorder="1"/>
    <xf numFmtId="0" fontId="4" fillId="0" borderId="7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" fontId="5" fillId="3" borderId="6" xfId="0" applyNumberFormat="1" applyFont="1" applyFill="1" applyBorder="1"/>
    <xf numFmtId="0" fontId="7" fillId="0" borderId="0" xfId="0" applyFont="1" applyBorder="1"/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4" borderId="15" xfId="0" applyFont="1" applyFill="1" applyBorder="1"/>
    <xf numFmtId="0" fontId="4" fillId="0" borderId="1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164" fontId="6" fillId="4" borderId="17" xfId="0" applyNumberFormat="1" applyFont="1" applyFill="1" applyBorder="1"/>
    <xf numFmtId="4" fontId="6" fillId="0" borderId="0" xfId="0" applyNumberFormat="1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" fontId="5" fillId="3" borderId="5" xfId="0" applyNumberFormat="1" applyFont="1" applyFill="1" applyBorder="1"/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5" fillId="4" borderId="13" xfId="0" applyFont="1" applyFill="1" applyBorder="1"/>
    <xf numFmtId="0" fontId="5" fillId="0" borderId="0" xfId="0" applyFont="1" applyBorder="1"/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/>
    <xf numFmtId="0" fontId="7" fillId="0" borderId="6" xfId="0" applyFont="1" applyFill="1" applyBorder="1"/>
    <xf numFmtId="0" fontId="7" fillId="0" borderId="7" xfId="0" applyFont="1" applyFill="1" applyBorder="1"/>
    <xf numFmtId="164" fontId="10" fillId="4" borderId="13" xfId="0" applyNumberFormat="1" applyFont="1" applyFill="1" applyBorder="1"/>
    <xf numFmtId="0" fontId="5" fillId="0" borderId="12" xfId="0" applyFont="1" applyFill="1" applyBorder="1" applyAlignment="1">
      <alignment horizontal="center"/>
    </xf>
    <xf numFmtId="0" fontId="7" fillId="0" borderId="18" xfId="0" applyFont="1" applyBorder="1"/>
    <xf numFmtId="4" fontId="5" fillId="3" borderId="20" xfId="0" applyNumberFormat="1" applyFont="1" applyFill="1" applyBorder="1"/>
    <xf numFmtId="164" fontId="6" fillId="4" borderId="20" xfId="0" applyNumberFormat="1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8" xfId="0" applyFont="1" applyFill="1" applyBorder="1"/>
    <xf numFmtId="0" fontId="7" fillId="2" borderId="23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left"/>
    </xf>
    <xf numFmtId="4" fontId="7" fillId="0" borderId="7" xfId="0" applyNumberFormat="1" applyFont="1" applyBorder="1"/>
    <xf numFmtId="0" fontId="7" fillId="0" borderId="6" xfId="0" applyFont="1" applyBorder="1" applyAlignment="1">
      <alignment horizontal="left"/>
    </xf>
    <xf numFmtId="4" fontId="7" fillId="0" borderId="6" xfId="0" applyNumberFormat="1" applyFont="1" applyBorder="1"/>
    <xf numFmtId="164" fontId="6" fillId="4" borderId="14" xfId="0" applyNumberFormat="1" applyFont="1" applyFill="1" applyBorder="1"/>
    <xf numFmtId="0" fontId="4" fillId="0" borderId="12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/>
    </xf>
    <xf numFmtId="164" fontId="6" fillId="4" borderId="13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vertical="center"/>
    </xf>
    <xf numFmtId="164" fontId="6" fillId="4" borderId="17" xfId="0" applyNumberFormat="1" applyFont="1" applyFill="1" applyBorder="1" applyAlignment="1">
      <alignment vertical="center"/>
    </xf>
    <xf numFmtId="4" fontId="0" fillId="0" borderId="0" xfId="0" applyNumberFormat="1" applyFont="1" applyBorder="1"/>
    <xf numFmtId="4" fontId="12" fillId="0" borderId="0" xfId="0" applyNumberFormat="1" applyFont="1" applyBorder="1"/>
    <xf numFmtId="49" fontId="4" fillId="0" borderId="1" xfId="0" applyNumberFormat="1" applyFont="1" applyBorder="1"/>
    <xf numFmtId="0" fontId="13" fillId="0" borderId="0" xfId="0" applyFont="1" applyBorder="1"/>
    <xf numFmtId="0" fontId="7" fillId="7" borderId="2" xfId="0" applyFont="1" applyFill="1" applyBorder="1"/>
    <xf numFmtId="0" fontId="7" fillId="0" borderId="12" xfId="0" applyFont="1" applyFill="1" applyBorder="1" applyAlignment="1">
      <alignment horizontal="center"/>
    </xf>
    <xf numFmtId="0" fontId="0" fillId="6" borderId="0" xfId="0" applyFill="1"/>
    <xf numFmtId="4" fontId="0" fillId="0" borderId="0" xfId="0" applyNumberFormat="1"/>
    <xf numFmtId="0" fontId="4" fillId="3" borderId="6" xfId="0" applyFont="1" applyFill="1" applyBorder="1" applyAlignment="1">
      <alignment horizontal="center"/>
    </xf>
    <xf numFmtId="0" fontId="7" fillId="0" borderId="0" xfId="0" applyFont="1" applyFill="1" applyBorder="1"/>
    <xf numFmtId="0" fontId="4" fillId="0" borderId="24" xfId="0" applyFont="1" applyBorder="1"/>
    <xf numFmtId="4" fontId="4" fillId="0" borderId="24" xfId="0" applyNumberFormat="1" applyFont="1" applyBorder="1"/>
    <xf numFmtId="0" fontId="5" fillId="5" borderId="25" xfId="0" applyFont="1" applyFill="1" applyBorder="1" applyAlignment="1">
      <alignment horizontal="left"/>
    </xf>
    <xf numFmtId="4" fontId="6" fillId="5" borderId="25" xfId="0" applyNumberFormat="1" applyFont="1" applyFill="1" applyBorder="1"/>
    <xf numFmtId="4" fontId="4" fillId="0" borderId="25" xfId="0" applyNumberFormat="1" applyFont="1" applyBorder="1"/>
    <xf numFmtId="4" fontId="4" fillId="0" borderId="27" xfId="0" applyNumberFormat="1" applyFont="1" applyBorder="1"/>
    <xf numFmtId="4" fontId="4" fillId="0" borderId="31" xfId="0" applyNumberFormat="1" applyFont="1" applyBorder="1"/>
    <xf numFmtId="0" fontId="7" fillId="0" borderId="25" xfId="0" applyFont="1" applyBorder="1" applyAlignment="1">
      <alignment horizontal="left"/>
    </xf>
    <xf numFmtId="4" fontId="4" fillId="0" borderId="32" xfId="0" applyNumberFormat="1" applyFont="1" applyBorder="1"/>
    <xf numFmtId="0" fontId="4" fillId="0" borderId="3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7" fillId="0" borderId="36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37" xfId="0" applyFont="1" applyBorder="1"/>
    <xf numFmtId="4" fontId="7" fillId="0" borderId="36" xfId="0" applyNumberFormat="1" applyFont="1" applyBorder="1"/>
    <xf numFmtId="4" fontId="4" fillId="0" borderId="33" xfId="0" applyNumberFormat="1" applyFont="1" applyBorder="1"/>
    <xf numFmtId="0" fontId="6" fillId="0" borderId="27" xfId="0" applyFont="1" applyBorder="1"/>
    <xf numFmtId="4" fontId="6" fillId="0" borderId="27" xfId="0" applyNumberFormat="1" applyFont="1" applyBorder="1"/>
    <xf numFmtId="0" fontId="4" fillId="0" borderId="25" xfId="0" applyFont="1" applyBorder="1"/>
    <xf numFmtId="0" fontId="4" fillId="0" borderId="24" xfId="0" applyFont="1" applyBorder="1" applyAlignment="1">
      <alignment horizontal="left"/>
    </xf>
    <xf numFmtId="0" fontId="4" fillId="0" borderId="27" xfId="0" applyFont="1" applyBorder="1"/>
    <xf numFmtId="4" fontId="7" fillId="0" borderId="25" xfId="0" applyNumberFormat="1" applyFont="1" applyBorder="1"/>
    <xf numFmtId="0" fontId="7" fillId="0" borderId="40" xfId="0" applyFont="1" applyBorder="1"/>
    <xf numFmtId="0" fontId="6" fillId="0" borderId="28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4" fontId="8" fillId="0" borderId="38" xfId="0" applyNumberFormat="1" applyFont="1" applyBorder="1"/>
    <xf numFmtId="4" fontId="8" fillId="0" borderId="40" xfId="0" applyNumberFormat="1" applyFont="1" applyBorder="1"/>
    <xf numFmtId="4" fontId="4" fillId="0" borderId="39" xfId="0" applyNumberFormat="1" applyFont="1" applyBorder="1"/>
    <xf numFmtId="4" fontId="6" fillId="0" borderId="28" xfId="0" applyNumberFormat="1" applyFont="1" applyBorder="1"/>
    <xf numFmtId="4" fontId="8" fillId="0" borderId="41" xfId="0" applyNumberFormat="1" applyFont="1" applyBorder="1"/>
    <xf numFmtId="4" fontId="4" fillId="0" borderId="42" xfId="0" applyNumberFormat="1" applyFont="1" applyBorder="1"/>
    <xf numFmtId="4" fontId="4" fillId="0" borderId="30" xfId="0" applyNumberFormat="1" applyFont="1" applyBorder="1"/>
    <xf numFmtId="4" fontId="6" fillId="0" borderId="34" xfId="0" applyNumberFormat="1" applyFont="1" applyBorder="1"/>
    <xf numFmtId="4" fontId="8" fillId="0" borderId="43" xfId="0" applyNumberFormat="1" applyFont="1" applyBorder="1"/>
    <xf numFmtId="0" fontId="6" fillId="0" borderId="26" xfId="0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4" fontId="7" fillId="0" borderId="29" xfId="0" applyNumberFormat="1" applyFont="1" applyBorder="1"/>
    <xf numFmtId="0" fontId="8" fillId="0" borderId="31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4" fontId="7" fillId="0" borderId="37" xfId="0" applyNumberFormat="1" applyFont="1" applyBorder="1"/>
    <xf numFmtId="4" fontId="6" fillId="0" borderId="44" xfId="0" applyNumberFormat="1" applyFont="1" applyBorder="1"/>
    <xf numFmtId="4" fontId="0" fillId="0" borderId="45" xfId="0" applyNumberFormat="1" applyBorder="1"/>
    <xf numFmtId="164" fontId="7" fillId="8" borderId="13" xfId="0" applyNumberFormat="1" applyFont="1" applyFill="1" applyBorder="1"/>
    <xf numFmtId="0" fontId="4" fillId="0" borderId="4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4"/>
  <sheetViews>
    <sheetView tabSelected="1" topLeftCell="A271" workbookViewId="0">
      <selection activeCell="A280" sqref="A279:F280"/>
    </sheetView>
  </sheetViews>
  <sheetFormatPr defaultRowHeight="12.75"/>
  <cols>
    <col min="1" max="1" width="4.85546875" customWidth="1"/>
    <col min="2" max="2" width="8.140625" customWidth="1"/>
    <col min="3" max="3" width="48.85546875" customWidth="1"/>
    <col min="4" max="4" width="12.5703125" customWidth="1"/>
    <col min="5" max="5" width="12.42578125" customWidth="1"/>
    <col min="6" max="6" width="6.28515625" customWidth="1"/>
    <col min="7" max="7" width="11.140625" customWidth="1"/>
  </cols>
  <sheetData>
    <row r="1" spans="1:9" ht="15" customHeight="1">
      <c r="A1" s="7"/>
      <c r="B1" s="7"/>
      <c r="C1" s="7"/>
      <c r="D1" s="7"/>
      <c r="E1" s="7" t="s">
        <v>97</v>
      </c>
      <c r="F1" s="7"/>
    </row>
    <row r="2" spans="1:9" ht="18.75" customHeight="1">
      <c r="A2" s="7"/>
      <c r="B2" s="109"/>
      <c r="C2" s="110" t="s">
        <v>107</v>
      </c>
      <c r="D2" s="7"/>
      <c r="E2" s="7"/>
      <c r="F2" s="7"/>
    </row>
    <row r="3" spans="1:9" ht="18.75" customHeight="1">
      <c r="A3" s="8"/>
      <c r="B3" s="9"/>
      <c r="C3" s="10"/>
      <c r="D3" s="9" t="s">
        <v>0</v>
      </c>
      <c r="E3" s="9" t="s">
        <v>1</v>
      </c>
      <c r="F3" s="11"/>
    </row>
    <row r="4" spans="1:9" ht="15" customHeight="1">
      <c r="A4" s="104" t="s">
        <v>2</v>
      </c>
      <c r="B4" s="105" t="s">
        <v>3</v>
      </c>
      <c r="C4" s="105" t="s">
        <v>4</v>
      </c>
      <c r="D4" s="106" t="s">
        <v>5</v>
      </c>
      <c r="E4" s="106"/>
      <c r="F4" s="107" t="s">
        <v>6</v>
      </c>
    </row>
    <row r="5" spans="1:9" ht="12" customHeight="1">
      <c r="A5" s="108">
        <v>1</v>
      </c>
      <c r="B5" s="108">
        <v>2</v>
      </c>
      <c r="C5" s="108">
        <v>3</v>
      </c>
      <c r="D5" s="108">
        <v>4</v>
      </c>
      <c r="E5" s="108">
        <v>5</v>
      </c>
      <c r="F5" s="108">
        <v>6</v>
      </c>
    </row>
    <row r="6" spans="1:9" ht="15" customHeight="1">
      <c r="A6" s="12" t="s">
        <v>7</v>
      </c>
      <c r="B6" s="13"/>
      <c r="C6" s="14" t="s">
        <v>8</v>
      </c>
      <c r="D6" s="15">
        <f>SUM(D7+D10+D14)</f>
        <v>258816.96</v>
      </c>
      <c r="E6" s="15">
        <f>SUM(E7+E10+E14)</f>
        <v>180761.24</v>
      </c>
      <c r="F6" s="16">
        <f>E6/D6*100</f>
        <v>69.84134270026199</v>
      </c>
    </row>
    <row r="7" spans="1:9" ht="15" customHeight="1">
      <c r="A7" s="17"/>
      <c r="B7" s="18" t="s">
        <v>9</v>
      </c>
      <c r="C7" s="19" t="s">
        <v>10</v>
      </c>
      <c r="D7" s="20">
        <f>SUM(D8:D8)</f>
        <v>80000</v>
      </c>
      <c r="E7" s="20">
        <f>SUM(E8:E8)</f>
        <v>6412.5</v>
      </c>
      <c r="F7" s="16">
        <f>E7/D7*100</f>
        <v>8.015625</v>
      </c>
    </row>
    <row r="8" spans="1:9" ht="15" customHeight="1">
      <c r="A8" s="17"/>
      <c r="B8" s="21"/>
      <c r="C8" s="22" t="s">
        <v>11</v>
      </c>
      <c r="D8" s="23">
        <f>SUM(D9:D9)</f>
        <v>80000</v>
      </c>
      <c r="E8" s="23">
        <f>SUM(E9:E9)</f>
        <v>6412.5</v>
      </c>
      <c r="F8" s="24">
        <f>E8/D8*100</f>
        <v>8.015625</v>
      </c>
    </row>
    <row r="9" spans="1:9" ht="15" customHeight="1">
      <c r="A9" s="17"/>
      <c r="B9" s="21"/>
      <c r="C9" s="25" t="s">
        <v>12</v>
      </c>
      <c r="D9" s="26">
        <v>80000</v>
      </c>
      <c r="E9" s="26">
        <v>6412.5</v>
      </c>
      <c r="F9" s="27"/>
    </row>
    <row r="10" spans="1:9" ht="15" customHeight="1">
      <c r="A10" s="17"/>
      <c r="B10" s="18" t="s">
        <v>13</v>
      </c>
      <c r="C10" s="28" t="s">
        <v>14</v>
      </c>
      <c r="D10" s="29">
        <f>SUM(D13)</f>
        <v>10490</v>
      </c>
      <c r="E10" s="29">
        <f>SUM(E13)</f>
        <v>6021.78</v>
      </c>
      <c r="F10" s="16">
        <f>E10/D10*100</f>
        <v>57.404957102001909</v>
      </c>
      <c r="H10" s="138"/>
      <c r="I10" s="138"/>
    </row>
    <row r="11" spans="1:9" ht="15" customHeight="1">
      <c r="A11" s="17"/>
      <c r="B11" s="30"/>
      <c r="C11" s="31" t="s">
        <v>15</v>
      </c>
      <c r="D11" s="23">
        <f>SUM(D13)</f>
        <v>10490</v>
      </c>
      <c r="E11" s="23">
        <f>SUM(E13)</f>
        <v>6021.78</v>
      </c>
      <c r="F11" s="27">
        <f>E11/D11*100</f>
        <v>57.404957102001909</v>
      </c>
      <c r="H11" s="184"/>
      <c r="I11" s="138"/>
    </row>
    <row r="12" spans="1:9" ht="15" customHeight="1">
      <c r="A12" s="17"/>
      <c r="B12" s="30"/>
      <c r="C12" s="32" t="s">
        <v>16</v>
      </c>
      <c r="D12" s="33">
        <f>SUM(D13)</f>
        <v>10490</v>
      </c>
      <c r="E12" s="33">
        <f>SUM(E13)</f>
        <v>6021.78</v>
      </c>
      <c r="F12" s="27"/>
      <c r="H12" s="138"/>
      <c r="I12" s="138"/>
    </row>
    <row r="13" spans="1:9" ht="15" customHeight="1">
      <c r="A13" s="17"/>
      <c r="B13" s="21"/>
      <c r="C13" s="34" t="s">
        <v>17</v>
      </c>
      <c r="D13" s="26">
        <v>10490</v>
      </c>
      <c r="E13" s="26">
        <v>6021.78</v>
      </c>
      <c r="F13" s="35"/>
    </row>
    <row r="14" spans="1:9" ht="15" customHeight="1">
      <c r="A14" s="17"/>
      <c r="B14" s="18" t="s">
        <v>18</v>
      </c>
      <c r="C14" s="28" t="s">
        <v>19</v>
      </c>
      <c r="D14" s="29">
        <f>SUM(D15)</f>
        <v>168326.96</v>
      </c>
      <c r="E14" s="29">
        <f>SUM(E15)</f>
        <v>168326.96</v>
      </c>
      <c r="F14" s="16">
        <f>E14/D14*100</f>
        <v>100</v>
      </c>
    </row>
    <row r="15" spans="1:9" ht="15" customHeight="1">
      <c r="A15" s="17"/>
      <c r="B15" s="21"/>
      <c r="C15" s="31" t="s">
        <v>15</v>
      </c>
      <c r="D15" s="23">
        <f>SUM(D17:D18)</f>
        <v>168326.96</v>
      </c>
      <c r="E15" s="23">
        <f>SUM(E17:E18)</f>
        <v>168326.96</v>
      </c>
      <c r="F15" s="27">
        <f>E15/D15*100</f>
        <v>100</v>
      </c>
    </row>
    <row r="16" spans="1:9" ht="15" customHeight="1">
      <c r="A16" s="17"/>
      <c r="B16" s="21"/>
      <c r="C16" s="32" t="s">
        <v>16</v>
      </c>
      <c r="D16" s="33">
        <f>SUM(D17:D18)</f>
        <v>168326.96</v>
      </c>
      <c r="E16" s="33">
        <f>SUM(E17:E18)</f>
        <v>168326.96</v>
      </c>
      <c r="F16" s="35"/>
    </row>
    <row r="17" spans="1:6" ht="15" customHeight="1">
      <c r="A17" s="17"/>
      <c r="B17" s="21"/>
      <c r="C17" s="36" t="s">
        <v>20</v>
      </c>
      <c r="D17" s="26">
        <v>1434.6</v>
      </c>
      <c r="E17" s="26">
        <v>1434.6</v>
      </c>
      <c r="F17" s="35"/>
    </row>
    <row r="18" spans="1:6" ht="15" customHeight="1">
      <c r="A18" s="17"/>
      <c r="B18" s="21"/>
      <c r="C18" s="34" t="s">
        <v>17</v>
      </c>
      <c r="D18" s="26">
        <v>166892.35999999999</v>
      </c>
      <c r="E18" s="26">
        <v>166892.35999999999</v>
      </c>
      <c r="F18" s="35"/>
    </row>
    <row r="19" spans="1:6" ht="15" customHeight="1">
      <c r="A19" s="12">
        <v>400</v>
      </c>
      <c r="B19" s="13"/>
      <c r="C19" s="14" t="s">
        <v>22</v>
      </c>
      <c r="D19" s="15">
        <f>SUM(D21)</f>
        <v>137345</v>
      </c>
      <c r="E19" s="15">
        <f>SUM(E21)</f>
        <v>74260.260000000009</v>
      </c>
      <c r="F19" s="16">
        <f>E19/D19*100</f>
        <v>54.06841166405767</v>
      </c>
    </row>
    <row r="20" spans="1:6" ht="15" customHeight="1">
      <c r="A20" s="37"/>
      <c r="B20" s="13"/>
      <c r="C20" s="14" t="s">
        <v>23</v>
      </c>
      <c r="D20" s="38"/>
      <c r="E20" s="38"/>
      <c r="F20" s="35"/>
    </row>
    <row r="21" spans="1:6" ht="15" customHeight="1">
      <c r="A21" s="39"/>
      <c r="B21" s="18">
        <v>40002</v>
      </c>
      <c r="C21" s="40" t="s">
        <v>24</v>
      </c>
      <c r="D21" s="29">
        <f>SUM(D22)</f>
        <v>137345</v>
      </c>
      <c r="E21" s="29">
        <f>SUM(E22)</f>
        <v>74260.260000000009</v>
      </c>
      <c r="F21" s="16">
        <f>E21/D21*100</f>
        <v>54.06841166405767</v>
      </c>
    </row>
    <row r="22" spans="1:6" ht="15" customHeight="1">
      <c r="A22" s="41"/>
      <c r="B22" s="21"/>
      <c r="C22" s="31" t="s">
        <v>15</v>
      </c>
      <c r="D22" s="23">
        <f>SUM(D23:D24)</f>
        <v>137345</v>
      </c>
      <c r="E22" s="23">
        <f>SUM(E23:E24)</f>
        <v>74260.260000000009</v>
      </c>
      <c r="F22" s="27">
        <f>E22/D22*100</f>
        <v>54.06841166405767</v>
      </c>
    </row>
    <row r="23" spans="1:6" ht="15" customHeight="1">
      <c r="A23" s="41"/>
      <c r="B23" s="21"/>
      <c r="C23" s="32" t="s">
        <v>25</v>
      </c>
      <c r="D23" s="33">
        <v>700</v>
      </c>
      <c r="E23" s="33">
        <v>0</v>
      </c>
      <c r="F23" s="35"/>
    </row>
    <row r="24" spans="1:6" ht="15" customHeight="1">
      <c r="A24" s="41"/>
      <c r="B24" s="21"/>
      <c r="C24" s="32" t="s">
        <v>16</v>
      </c>
      <c r="D24" s="33">
        <f>SUM(D25:D26)</f>
        <v>136645</v>
      </c>
      <c r="E24" s="33">
        <f>SUM(E25:E26)</f>
        <v>74260.260000000009</v>
      </c>
      <c r="F24" s="35"/>
    </row>
    <row r="25" spans="1:6" ht="15" customHeight="1">
      <c r="A25" s="41"/>
      <c r="B25" s="21"/>
      <c r="C25" s="36" t="s">
        <v>20</v>
      </c>
      <c r="D25" s="26">
        <v>45545</v>
      </c>
      <c r="E25" s="26">
        <v>19008.599999999999</v>
      </c>
      <c r="F25" s="35"/>
    </row>
    <row r="26" spans="1:6" ht="15" customHeight="1">
      <c r="A26" s="41"/>
      <c r="B26" s="21"/>
      <c r="C26" s="34" t="s">
        <v>17</v>
      </c>
      <c r="D26" s="26">
        <v>91100</v>
      </c>
      <c r="E26" s="26">
        <v>55251.66</v>
      </c>
      <c r="F26" s="35"/>
    </row>
    <row r="27" spans="1:6" ht="15" customHeight="1">
      <c r="A27" s="12">
        <v>600</v>
      </c>
      <c r="B27" s="13"/>
      <c r="C27" s="42" t="s">
        <v>26</v>
      </c>
      <c r="D27" s="15">
        <f>SUM(D28)</f>
        <v>2695412</v>
      </c>
      <c r="E27" s="15">
        <f>SUM(E28)</f>
        <v>246474.72</v>
      </c>
      <c r="F27" s="16">
        <f>E27/D27*100</f>
        <v>9.144231753809807</v>
      </c>
    </row>
    <row r="28" spans="1:6" ht="15" customHeight="1">
      <c r="A28" s="39"/>
      <c r="B28" s="18">
        <v>60016</v>
      </c>
      <c r="C28" s="28" t="s">
        <v>27</v>
      </c>
      <c r="D28" s="170">
        <f>SUM(D29+D31)</f>
        <v>2695412</v>
      </c>
      <c r="E28" s="183">
        <f>SUM(E29+E31)</f>
        <v>246474.72</v>
      </c>
      <c r="F28" s="16">
        <f>E28/D28*100</f>
        <v>9.144231753809807</v>
      </c>
    </row>
    <row r="29" spans="1:6" ht="15" customHeight="1">
      <c r="A29" s="39"/>
      <c r="B29" s="30"/>
      <c r="C29" s="22" t="s">
        <v>11</v>
      </c>
      <c r="D29" s="168">
        <f>SUM(D30)</f>
        <v>2279476</v>
      </c>
      <c r="E29" s="167">
        <f>SUM(E30)</f>
        <v>62786</v>
      </c>
      <c r="F29" s="27">
        <f>E29/D29*100</f>
        <v>2.7544049597363602</v>
      </c>
    </row>
    <row r="30" spans="1:6" ht="15" customHeight="1">
      <c r="A30" s="44"/>
      <c r="B30" s="21"/>
      <c r="C30" s="25" t="s">
        <v>12</v>
      </c>
      <c r="D30" s="26">
        <v>2279476</v>
      </c>
      <c r="E30" s="26">
        <v>62786</v>
      </c>
      <c r="F30" s="27"/>
    </row>
    <row r="31" spans="1:6" ht="15" customHeight="1">
      <c r="A31" s="44"/>
      <c r="B31" s="21"/>
      <c r="C31" s="31" t="s">
        <v>15</v>
      </c>
      <c r="D31" s="23">
        <f>SUM(D32:D33)</f>
        <v>415936</v>
      </c>
      <c r="E31" s="23">
        <f>SUM(E32:E33)</f>
        <v>183688.72</v>
      </c>
      <c r="F31" s="27">
        <f>E31/D31*100</f>
        <v>44.162736574857668</v>
      </c>
    </row>
    <row r="32" spans="1:6" ht="15" customHeight="1">
      <c r="A32" s="44"/>
      <c r="B32" s="21"/>
      <c r="C32" s="32" t="s">
        <v>25</v>
      </c>
      <c r="D32" s="26">
        <v>2000</v>
      </c>
      <c r="E32" s="26">
        <v>709.59</v>
      </c>
      <c r="F32" s="35"/>
    </row>
    <row r="33" spans="1:6" ht="15" customHeight="1">
      <c r="A33" s="44"/>
      <c r="B33" s="21"/>
      <c r="C33" s="32" t="s">
        <v>16</v>
      </c>
      <c r="D33" s="26">
        <f>SUM(D34:D35)</f>
        <v>413936</v>
      </c>
      <c r="E33" s="26">
        <f>SUM(E34:E35)</f>
        <v>182979.13</v>
      </c>
      <c r="F33" s="35"/>
    </row>
    <row r="34" spans="1:6" ht="15" customHeight="1">
      <c r="A34" s="41"/>
      <c r="B34" s="21"/>
      <c r="C34" s="36" t="s">
        <v>20</v>
      </c>
      <c r="D34" s="26">
        <v>68103</v>
      </c>
      <c r="E34" s="26">
        <v>31232.959999999999</v>
      </c>
      <c r="F34" s="35"/>
    </row>
    <row r="35" spans="1:6" ht="15" customHeight="1">
      <c r="A35" s="41"/>
      <c r="B35" s="21"/>
      <c r="C35" s="34" t="s">
        <v>17</v>
      </c>
      <c r="D35" s="26">
        <v>345833</v>
      </c>
      <c r="E35" s="26">
        <v>151746.17000000001</v>
      </c>
      <c r="F35" s="35"/>
    </row>
    <row r="36" spans="1:6" ht="15" customHeight="1">
      <c r="A36" s="12">
        <v>700</v>
      </c>
      <c r="B36" s="13"/>
      <c r="C36" s="14" t="s">
        <v>28</v>
      </c>
      <c r="D36" s="15">
        <f>SUM(D38+D40)</f>
        <v>453330</v>
      </c>
      <c r="E36" s="15">
        <f>SUM(E38+E40)</f>
        <v>176230.72</v>
      </c>
      <c r="F36" s="16">
        <f>E36/D36*100</f>
        <v>38.874709372863038</v>
      </c>
    </row>
    <row r="37" spans="1:6" ht="15" customHeight="1">
      <c r="A37" s="39"/>
      <c r="B37" s="18">
        <v>70005</v>
      </c>
      <c r="C37" s="28" t="s">
        <v>29</v>
      </c>
      <c r="D37" s="45">
        <f>SUM(D38+D40)</f>
        <v>453330</v>
      </c>
      <c r="E37" s="45">
        <f>SUM(E38+E40)</f>
        <v>176230.72</v>
      </c>
      <c r="F37" s="16">
        <f>E37/D37*100</f>
        <v>38.874709372863038</v>
      </c>
    </row>
    <row r="38" spans="1:6" ht="15" customHeight="1">
      <c r="A38" s="39"/>
      <c r="B38" s="30"/>
      <c r="C38" s="22" t="s">
        <v>11</v>
      </c>
      <c r="D38" s="23">
        <f>SUM(D39:D39)</f>
        <v>76476</v>
      </c>
      <c r="E38" s="23">
        <f>SUM(E39:E39)</f>
        <v>27747.38</v>
      </c>
      <c r="F38" s="46">
        <f>E38/D38*100</f>
        <v>36.282467702285686</v>
      </c>
    </row>
    <row r="39" spans="1:6" ht="15" customHeight="1">
      <c r="A39" s="39"/>
      <c r="B39" s="30"/>
      <c r="C39" s="25" t="s">
        <v>12</v>
      </c>
      <c r="D39" s="26">
        <v>76476</v>
      </c>
      <c r="E39" s="26">
        <v>27747.38</v>
      </c>
      <c r="F39" s="27"/>
    </row>
    <row r="40" spans="1:6" ht="15" customHeight="1">
      <c r="A40" s="39"/>
      <c r="B40" s="30"/>
      <c r="C40" s="31" t="s">
        <v>15</v>
      </c>
      <c r="D40" s="23">
        <f>SUM(D42:D43)</f>
        <v>376854</v>
      </c>
      <c r="E40" s="23">
        <f>SUM(E42:E43)</f>
        <v>148483.34</v>
      </c>
      <c r="F40" s="27">
        <f>E40/D40*100</f>
        <v>39.400759976011926</v>
      </c>
    </row>
    <row r="41" spans="1:6" ht="15" customHeight="1">
      <c r="A41" s="39"/>
      <c r="B41" s="30"/>
      <c r="C41" s="47" t="s">
        <v>16</v>
      </c>
      <c r="D41" s="33">
        <f>SUM(D42:D43)</f>
        <v>376854</v>
      </c>
      <c r="E41" s="33">
        <f>SUM(E42:E43)</f>
        <v>148483.34</v>
      </c>
      <c r="F41" s="48"/>
    </row>
    <row r="42" spans="1:6" ht="15" customHeight="1">
      <c r="A42" s="44"/>
      <c r="B42" s="21"/>
      <c r="C42" s="36" t="s">
        <v>20</v>
      </c>
      <c r="D42" s="26">
        <v>21282</v>
      </c>
      <c r="E42" s="26">
        <v>12040.18</v>
      </c>
      <c r="F42" s="35"/>
    </row>
    <row r="43" spans="1:6" ht="15" customHeight="1">
      <c r="A43" s="44"/>
      <c r="B43" s="21"/>
      <c r="C43" s="34" t="s">
        <v>17</v>
      </c>
      <c r="D43" s="26">
        <v>355572</v>
      </c>
      <c r="E43" s="26">
        <v>136443.16</v>
      </c>
      <c r="F43" s="35"/>
    </row>
    <row r="44" spans="1:6" ht="15" customHeight="1">
      <c r="A44" s="12">
        <v>710</v>
      </c>
      <c r="B44" s="14"/>
      <c r="C44" s="14" t="s">
        <v>30</v>
      </c>
      <c r="D44" s="15">
        <f>SUM(D45)</f>
        <v>21200</v>
      </c>
      <c r="E44" s="15">
        <f>SUM(E45)</f>
        <v>10500</v>
      </c>
      <c r="F44" s="16">
        <f>E44/D44*100</f>
        <v>49.528301886792455</v>
      </c>
    </row>
    <row r="45" spans="1:6" ht="15" customHeight="1">
      <c r="A45" s="39"/>
      <c r="B45" s="18">
        <v>71004</v>
      </c>
      <c r="C45" s="28" t="s">
        <v>31</v>
      </c>
      <c r="D45" s="29">
        <f>SUM(D46)</f>
        <v>21200</v>
      </c>
      <c r="E45" s="29">
        <f>SUM(E46)</f>
        <v>10500</v>
      </c>
      <c r="F45" s="16">
        <f>E45/D45*100</f>
        <v>49.528301886792455</v>
      </c>
    </row>
    <row r="46" spans="1:6" ht="15" customHeight="1">
      <c r="A46" s="44"/>
      <c r="B46" s="21"/>
      <c r="C46" s="31" t="s">
        <v>15</v>
      </c>
      <c r="D46" s="23">
        <f>SUM(D48:D49)</f>
        <v>21200</v>
      </c>
      <c r="E46" s="23">
        <f>SUM(E48:E49)</f>
        <v>10500</v>
      </c>
      <c r="F46" s="27">
        <f>E46/D46*100</f>
        <v>49.528301886792455</v>
      </c>
    </row>
    <row r="47" spans="1:6" ht="15" customHeight="1">
      <c r="A47" s="44"/>
      <c r="B47" s="21"/>
      <c r="C47" s="47" t="s">
        <v>16</v>
      </c>
      <c r="D47" s="33">
        <f>SUM(D48:D49)</f>
        <v>21200</v>
      </c>
      <c r="E47" s="33">
        <f>SUM(E48:E49)</f>
        <v>10500</v>
      </c>
      <c r="F47" s="48"/>
    </row>
    <row r="48" spans="1:6" ht="15" customHeight="1">
      <c r="A48" s="44"/>
      <c r="B48" s="21"/>
      <c r="C48" s="36" t="s">
        <v>20</v>
      </c>
      <c r="D48" s="26">
        <v>20000</v>
      </c>
      <c r="E48" s="26">
        <v>10500</v>
      </c>
      <c r="F48" s="35"/>
    </row>
    <row r="49" spans="1:6" ht="14.25" customHeight="1">
      <c r="A49" s="44"/>
      <c r="B49" s="21"/>
      <c r="C49" s="50" t="s">
        <v>17</v>
      </c>
      <c r="D49" s="51">
        <v>1200</v>
      </c>
      <c r="E49" s="51">
        <v>0</v>
      </c>
      <c r="F49" s="35"/>
    </row>
    <row r="50" spans="1:6" ht="9" customHeight="1">
      <c r="A50" s="115"/>
      <c r="B50" s="52"/>
      <c r="C50" s="53"/>
      <c r="D50" s="54"/>
      <c r="E50" s="54"/>
      <c r="F50" s="53"/>
    </row>
    <row r="51" spans="1:6" ht="12" customHeight="1">
      <c r="A51" s="113"/>
      <c r="B51" s="81"/>
      <c r="C51" s="111"/>
      <c r="D51" s="112"/>
      <c r="E51" s="112"/>
      <c r="F51" s="111"/>
    </row>
    <row r="52" spans="1:6" ht="15" customHeight="1">
      <c r="A52" s="71">
        <v>750</v>
      </c>
      <c r="B52" s="139"/>
      <c r="C52" s="72" t="s">
        <v>32</v>
      </c>
      <c r="D52" s="73">
        <f>SUM(D53+D59+D64+D70+D74)</f>
        <v>1426862</v>
      </c>
      <c r="E52" s="73">
        <f>SUM(E53+E59+E64+E70+E74)</f>
        <v>718380.4</v>
      </c>
      <c r="F52" s="120">
        <f>E52/D52*100</f>
        <v>50.346873068313549</v>
      </c>
    </row>
    <row r="53" spans="1:6" ht="15" customHeight="1">
      <c r="A53" s="39"/>
      <c r="B53" s="18">
        <v>75011</v>
      </c>
      <c r="C53" s="40" t="s">
        <v>33</v>
      </c>
      <c r="D53" s="29">
        <f>SUM(D54)</f>
        <v>92966</v>
      </c>
      <c r="E53" s="29">
        <f>SUM(E54)</f>
        <v>44445.67</v>
      </c>
      <c r="F53" s="16">
        <f>E53/D53*100</f>
        <v>47.808521394918571</v>
      </c>
    </row>
    <row r="54" spans="1:6" ht="15" customHeight="1">
      <c r="A54" s="39"/>
      <c r="B54" s="30"/>
      <c r="C54" s="31" t="s">
        <v>15</v>
      </c>
      <c r="D54" s="23">
        <f>SUM(D55:D56)</f>
        <v>92966</v>
      </c>
      <c r="E54" s="23">
        <f>SUM(E55:E56)</f>
        <v>44445.67</v>
      </c>
      <c r="F54" s="27">
        <f>E54/D54*100</f>
        <v>47.808521394918571</v>
      </c>
    </row>
    <row r="55" spans="1:6" ht="15" customHeight="1">
      <c r="A55" s="41"/>
      <c r="B55" s="21"/>
      <c r="C55" s="32" t="s">
        <v>25</v>
      </c>
      <c r="D55" s="33">
        <v>100</v>
      </c>
      <c r="E55" s="33">
        <v>8.5</v>
      </c>
      <c r="F55" s="49"/>
    </row>
    <row r="56" spans="1:6" ht="15" customHeight="1">
      <c r="A56" s="41"/>
      <c r="B56" s="21"/>
      <c r="C56" s="32" t="s">
        <v>16</v>
      </c>
      <c r="D56" s="33">
        <f>SUM(D57:D58)</f>
        <v>92866</v>
      </c>
      <c r="E56" s="33">
        <f>SUM(E57:E58)</f>
        <v>44437.17</v>
      </c>
      <c r="F56" s="49"/>
    </row>
    <row r="57" spans="1:6" ht="15" customHeight="1">
      <c r="A57" s="41"/>
      <c r="B57" s="21"/>
      <c r="C57" s="160" t="s">
        <v>20</v>
      </c>
      <c r="D57" s="142">
        <v>76423</v>
      </c>
      <c r="E57" s="142">
        <v>41132.25</v>
      </c>
      <c r="F57" s="35"/>
    </row>
    <row r="58" spans="1:6" ht="15" customHeight="1">
      <c r="A58" s="41"/>
      <c r="B58" s="21"/>
      <c r="C58" s="161" t="s">
        <v>17</v>
      </c>
      <c r="D58" s="146">
        <v>16443</v>
      </c>
      <c r="E58" s="147">
        <v>3304.92</v>
      </c>
      <c r="F58" s="35"/>
    </row>
    <row r="59" spans="1:6" ht="15" customHeight="1">
      <c r="A59" s="39"/>
      <c r="B59" s="18">
        <v>75022</v>
      </c>
      <c r="C59" s="28" t="s">
        <v>34</v>
      </c>
      <c r="D59" s="29">
        <f>SUM(D60)</f>
        <v>56000</v>
      </c>
      <c r="E59" s="29">
        <f>SUM(E60)</f>
        <v>22437.83</v>
      </c>
      <c r="F59" s="16">
        <f>E59/D59*100</f>
        <v>40.067553571428576</v>
      </c>
    </row>
    <row r="60" spans="1:6" ht="15" customHeight="1">
      <c r="A60" s="41"/>
      <c r="B60" s="21"/>
      <c r="C60" s="31" t="s">
        <v>15</v>
      </c>
      <c r="D60" s="23">
        <f>SUM(D61:D62)</f>
        <v>56000</v>
      </c>
      <c r="E60" s="23">
        <f>SUM(E61:E62)</f>
        <v>22437.83</v>
      </c>
      <c r="F60" s="27">
        <f>E60/D60*100</f>
        <v>40.067553571428576</v>
      </c>
    </row>
    <row r="61" spans="1:6" ht="15" customHeight="1">
      <c r="A61" s="41"/>
      <c r="B61" s="21"/>
      <c r="C61" s="32" t="s">
        <v>25</v>
      </c>
      <c r="D61" s="33">
        <v>52000</v>
      </c>
      <c r="E61" s="33">
        <v>21390</v>
      </c>
      <c r="F61" s="35"/>
    </row>
    <row r="62" spans="1:6" ht="15" customHeight="1">
      <c r="A62" s="41"/>
      <c r="B62" s="21"/>
      <c r="C62" s="32" t="s">
        <v>16</v>
      </c>
      <c r="D62" s="33">
        <f>SUM(D63)</f>
        <v>4000</v>
      </c>
      <c r="E62" s="33">
        <f>SUM(E63)</f>
        <v>1047.83</v>
      </c>
      <c r="F62" s="35"/>
    </row>
    <row r="63" spans="1:6" ht="15" customHeight="1">
      <c r="A63" s="41"/>
      <c r="B63" s="21"/>
      <c r="C63" s="34" t="s">
        <v>17</v>
      </c>
      <c r="D63" s="26">
        <v>4000</v>
      </c>
      <c r="E63" s="26">
        <v>1047.83</v>
      </c>
      <c r="F63" s="35"/>
    </row>
    <row r="64" spans="1:6" ht="15" customHeight="1">
      <c r="A64" s="39"/>
      <c r="B64" s="18">
        <v>75023</v>
      </c>
      <c r="C64" s="58" t="s">
        <v>35</v>
      </c>
      <c r="D64" s="59">
        <f>SUM(D65)</f>
        <v>1132426</v>
      </c>
      <c r="E64" s="59">
        <f>SUM(E65)</f>
        <v>562222.68999999994</v>
      </c>
      <c r="F64" s="16">
        <f>E64/D64*100</f>
        <v>49.647631721631249</v>
      </c>
    </row>
    <row r="65" spans="1:6" ht="15" customHeight="1">
      <c r="A65" s="39"/>
      <c r="B65" s="21"/>
      <c r="C65" s="31" t="s">
        <v>15</v>
      </c>
      <c r="D65" s="23">
        <f>SUM(D66:D67)</f>
        <v>1132426</v>
      </c>
      <c r="E65" s="23">
        <f>SUM(E66:E67)</f>
        <v>562222.68999999994</v>
      </c>
      <c r="F65" s="27">
        <f>E65/D65*100</f>
        <v>49.647631721631249</v>
      </c>
    </row>
    <row r="66" spans="1:6" ht="15" customHeight="1">
      <c r="A66" s="39"/>
      <c r="B66" s="21"/>
      <c r="C66" s="32" t="s">
        <v>25</v>
      </c>
      <c r="D66" s="33">
        <v>2000</v>
      </c>
      <c r="E66" s="33">
        <v>52.7</v>
      </c>
      <c r="F66" s="35"/>
    </row>
    <row r="67" spans="1:6" ht="15" customHeight="1">
      <c r="A67" s="39"/>
      <c r="B67" s="21"/>
      <c r="C67" s="32" t="s">
        <v>16</v>
      </c>
      <c r="D67" s="33">
        <f>SUM(D68:D69)</f>
        <v>1130426</v>
      </c>
      <c r="E67" s="33">
        <f>SUM(E68:E69)</f>
        <v>562169.99</v>
      </c>
      <c r="F67" s="35"/>
    </row>
    <row r="68" spans="1:6" ht="15" customHeight="1">
      <c r="A68" s="41"/>
      <c r="B68" s="21"/>
      <c r="C68" s="36" t="s">
        <v>20</v>
      </c>
      <c r="D68" s="26">
        <v>909996</v>
      </c>
      <c r="E68" s="26">
        <v>465755.74</v>
      </c>
      <c r="F68" s="35"/>
    </row>
    <row r="69" spans="1:6" ht="15" customHeight="1">
      <c r="A69" s="41"/>
      <c r="B69" s="21"/>
      <c r="C69" s="34" t="s">
        <v>17</v>
      </c>
      <c r="D69" s="26">
        <v>220430</v>
      </c>
      <c r="E69" s="26">
        <v>96414.25</v>
      </c>
      <c r="F69" s="35"/>
    </row>
    <row r="70" spans="1:6" ht="15" customHeight="1">
      <c r="A70" s="39"/>
      <c r="B70" s="18">
        <v>75075</v>
      </c>
      <c r="C70" s="28" t="s">
        <v>36</v>
      </c>
      <c r="D70" s="29">
        <f>SUM(D71)</f>
        <v>12000</v>
      </c>
      <c r="E70" s="29">
        <f>SUM(E71)</f>
        <v>9564.2999999999993</v>
      </c>
      <c r="F70" s="16">
        <f>E70/D70*100</f>
        <v>79.702500000000001</v>
      </c>
    </row>
    <row r="71" spans="1:6" ht="15" customHeight="1">
      <c r="A71" s="41"/>
      <c r="B71" s="21"/>
      <c r="C71" s="31" t="s">
        <v>15</v>
      </c>
      <c r="D71" s="23">
        <f>SUM(D72)</f>
        <v>12000</v>
      </c>
      <c r="E71" s="23">
        <f>SUM(E72)</f>
        <v>9564.2999999999993</v>
      </c>
      <c r="F71" s="46"/>
    </row>
    <row r="72" spans="1:6" ht="15" customHeight="1">
      <c r="A72" s="41"/>
      <c r="B72" s="21"/>
      <c r="C72" s="32" t="s">
        <v>16</v>
      </c>
      <c r="D72" s="33">
        <f>SUM(D73:D73)</f>
        <v>12000</v>
      </c>
      <c r="E72" s="33">
        <f>SUM(E73:E73)</f>
        <v>9564.2999999999993</v>
      </c>
      <c r="F72" s="46"/>
    </row>
    <row r="73" spans="1:6" ht="15" customHeight="1">
      <c r="A73" s="41"/>
      <c r="B73" s="21"/>
      <c r="C73" s="34" t="s">
        <v>17</v>
      </c>
      <c r="D73" s="26">
        <v>12000</v>
      </c>
      <c r="E73" s="26">
        <v>9564.2999999999993</v>
      </c>
      <c r="F73" s="35"/>
    </row>
    <row r="74" spans="1:6" ht="15" customHeight="1">
      <c r="A74" s="39"/>
      <c r="B74" s="18">
        <v>75095</v>
      </c>
      <c r="C74" s="28" t="s">
        <v>21</v>
      </c>
      <c r="D74" s="29">
        <f>SUM(D75)</f>
        <v>133470</v>
      </c>
      <c r="E74" s="29">
        <f>SUM(E75)</f>
        <v>79709.91</v>
      </c>
      <c r="F74" s="16">
        <f>E74/D74*100</f>
        <v>59.721218251292427</v>
      </c>
    </row>
    <row r="75" spans="1:6" ht="15" customHeight="1">
      <c r="A75" s="39"/>
      <c r="B75" s="30"/>
      <c r="C75" s="31" t="s">
        <v>15</v>
      </c>
      <c r="D75" s="23">
        <f>SUM(D76:D77)</f>
        <v>133470</v>
      </c>
      <c r="E75" s="23">
        <f>SUM(E76:E77)</f>
        <v>79709.91</v>
      </c>
      <c r="F75" s="27">
        <f>E75/D75*100</f>
        <v>59.721218251292427</v>
      </c>
    </row>
    <row r="76" spans="1:6" ht="15" customHeight="1">
      <c r="A76" s="41"/>
      <c r="B76" s="21"/>
      <c r="C76" s="32" t="s">
        <v>25</v>
      </c>
      <c r="D76" s="33">
        <v>18000</v>
      </c>
      <c r="E76" s="33">
        <v>6750</v>
      </c>
      <c r="F76" s="49"/>
    </row>
    <row r="77" spans="1:6" ht="15" customHeight="1">
      <c r="A77" s="41"/>
      <c r="B77" s="21"/>
      <c r="C77" s="32" t="s">
        <v>16</v>
      </c>
      <c r="D77" s="33">
        <f>SUM(D78:D79)</f>
        <v>115470</v>
      </c>
      <c r="E77" s="33">
        <f>SUM(E78:E79)</f>
        <v>72959.91</v>
      </c>
      <c r="F77" s="49"/>
    </row>
    <row r="78" spans="1:6" ht="15" customHeight="1">
      <c r="A78" s="41"/>
      <c r="B78" s="21"/>
      <c r="C78" s="36" t="s">
        <v>20</v>
      </c>
      <c r="D78" s="26">
        <v>44000</v>
      </c>
      <c r="E78" s="26">
        <v>21282</v>
      </c>
      <c r="F78" s="49"/>
    </row>
    <row r="79" spans="1:6" ht="15" customHeight="1">
      <c r="A79" s="41"/>
      <c r="B79" s="21"/>
      <c r="C79" s="34" t="s">
        <v>17</v>
      </c>
      <c r="D79" s="26">
        <v>71470</v>
      </c>
      <c r="E79" s="26">
        <v>51677.91</v>
      </c>
      <c r="F79" s="35"/>
    </row>
    <row r="80" spans="1:6" ht="15" customHeight="1">
      <c r="A80" s="12">
        <v>751</v>
      </c>
      <c r="B80" s="13"/>
      <c r="C80" s="14" t="s">
        <v>93</v>
      </c>
      <c r="D80" s="38"/>
      <c r="E80" s="38"/>
      <c r="F80" s="35"/>
    </row>
    <row r="81" spans="1:6" ht="15" customHeight="1">
      <c r="A81" s="37"/>
      <c r="B81" s="13"/>
      <c r="C81" s="14" t="s">
        <v>94</v>
      </c>
      <c r="D81" s="15">
        <f>SUM(D82)</f>
        <v>5522</v>
      </c>
      <c r="E81" s="15">
        <f>SUM(E82)</f>
        <v>0</v>
      </c>
      <c r="F81" s="16">
        <f>E81/D81*100</f>
        <v>0</v>
      </c>
    </row>
    <row r="82" spans="1:6" ht="15" customHeight="1">
      <c r="A82" s="39"/>
      <c r="B82" s="18">
        <v>75101</v>
      </c>
      <c r="C82" s="28" t="s">
        <v>37</v>
      </c>
      <c r="D82" s="29">
        <f>SUM(D84)</f>
        <v>5522</v>
      </c>
      <c r="E82" s="29">
        <f>SUM(E84)</f>
        <v>0</v>
      </c>
      <c r="F82" s="27">
        <f>E82/D82*100</f>
        <v>0</v>
      </c>
    </row>
    <row r="83" spans="1:6" ht="15" customHeight="1">
      <c r="A83" s="39"/>
      <c r="B83" s="18"/>
      <c r="C83" s="40" t="s">
        <v>38</v>
      </c>
      <c r="D83" s="29"/>
      <c r="E83" s="29"/>
      <c r="F83" s="35"/>
    </row>
    <row r="84" spans="1:6" ht="15" customHeight="1">
      <c r="A84" s="44"/>
      <c r="B84" s="60"/>
      <c r="C84" s="31" t="s">
        <v>15</v>
      </c>
      <c r="D84" s="23">
        <f>SUM(D85)</f>
        <v>5522</v>
      </c>
      <c r="E84" s="23">
        <f>SUM(E85)</f>
        <v>0</v>
      </c>
      <c r="F84" s="27">
        <f>E84/D84*100</f>
        <v>0</v>
      </c>
    </row>
    <row r="85" spans="1:6" ht="15" customHeight="1">
      <c r="A85" s="44"/>
      <c r="B85" s="60"/>
      <c r="C85" s="32" t="s">
        <v>16</v>
      </c>
      <c r="D85" s="33">
        <f>SUM(D86:D87)</f>
        <v>5522</v>
      </c>
      <c r="E85" s="33">
        <f>SUM(E86:E87)</f>
        <v>0</v>
      </c>
      <c r="F85" s="185"/>
    </row>
    <row r="86" spans="1:6" ht="15" customHeight="1">
      <c r="A86" s="44"/>
      <c r="B86" s="60"/>
      <c r="C86" s="36" t="s">
        <v>20</v>
      </c>
      <c r="D86" s="26">
        <v>757</v>
      </c>
      <c r="E86" s="26">
        <v>0</v>
      </c>
      <c r="F86" s="185"/>
    </row>
    <row r="87" spans="1:6" ht="15" customHeight="1">
      <c r="A87" s="44"/>
      <c r="B87" s="60"/>
      <c r="C87" s="34" t="s">
        <v>17</v>
      </c>
      <c r="D87" s="26">
        <v>4765</v>
      </c>
      <c r="E87" s="26">
        <v>0</v>
      </c>
      <c r="F87" s="185"/>
    </row>
    <row r="88" spans="1:6" ht="15" customHeight="1">
      <c r="A88" s="12">
        <v>754</v>
      </c>
      <c r="B88" s="14"/>
      <c r="C88" s="14" t="s">
        <v>92</v>
      </c>
      <c r="D88" s="63">
        <f>SUM(D89+D93+D106+D110+D114)</f>
        <v>168174</v>
      </c>
      <c r="E88" s="63">
        <f>SUM(E89+E93+E106+E110+E114)</f>
        <v>66025.119999999995</v>
      </c>
      <c r="F88" s="16">
        <f>E88/D88*100</f>
        <v>39.260004519128991</v>
      </c>
    </row>
    <row r="89" spans="1:6" ht="15" customHeight="1">
      <c r="A89" s="41"/>
      <c r="B89" s="18">
        <v>75403</v>
      </c>
      <c r="C89" s="28" t="s">
        <v>39</v>
      </c>
      <c r="D89" s="29">
        <f>SUM(D90:D90)</f>
        <v>3500</v>
      </c>
      <c r="E89" s="29">
        <f>SUM(E90:E90)</f>
        <v>0</v>
      </c>
      <c r="F89" s="16">
        <f>E89/D89*100</f>
        <v>0</v>
      </c>
    </row>
    <row r="90" spans="1:6" ht="15" customHeight="1">
      <c r="A90" s="41"/>
      <c r="B90" s="21"/>
      <c r="C90" s="31" t="s">
        <v>15</v>
      </c>
      <c r="D90" s="23">
        <f>SUM(D92)</f>
        <v>3500</v>
      </c>
      <c r="E90" s="23">
        <f>SUM(E92)</f>
        <v>0</v>
      </c>
      <c r="F90" s="27">
        <f>E90/D90*100</f>
        <v>0</v>
      </c>
    </row>
    <row r="91" spans="1:6" ht="15" customHeight="1">
      <c r="A91" s="41"/>
      <c r="B91" s="21"/>
      <c r="C91" s="32" t="s">
        <v>16</v>
      </c>
      <c r="D91" s="33">
        <f>SUM(D92)</f>
        <v>3500</v>
      </c>
      <c r="E91" s="33">
        <f>SUM(E92)</f>
        <v>0</v>
      </c>
      <c r="F91" s="48"/>
    </row>
    <row r="92" spans="1:6" ht="15" customHeight="1">
      <c r="A92" s="41"/>
      <c r="B92" s="21"/>
      <c r="C92" s="34" t="s">
        <v>17</v>
      </c>
      <c r="D92" s="26">
        <v>3500</v>
      </c>
      <c r="E92" s="26">
        <v>0</v>
      </c>
      <c r="F92" s="35"/>
    </row>
    <row r="93" spans="1:6" ht="15" customHeight="1">
      <c r="A93" s="41"/>
      <c r="B93" s="18">
        <v>75412</v>
      </c>
      <c r="C93" s="28" t="s">
        <v>40</v>
      </c>
      <c r="D93" s="29">
        <f>SUM(D94+D96)</f>
        <v>133674</v>
      </c>
      <c r="E93" s="29">
        <f>SUM(E94+E96)</f>
        <v>65176.639999999999</v>
      </c>
      <c r="F93" s="16">
        <f>E93/D93*100</f>
        <v>48.75790355641336</v>
      </c>
    </row>
    <row r="94" spans="1:6" ht="15" customHeight="1">
      <c r="A94" s="41"/>
      <c r="B94" s="30"/>
      <c r="C94" s="31" t="s">
        <v>41</v>
      </c>
      <c r="D94" s="23">
        <f>SUM(D95)</f>
        <v>7034</v>
      </c>
      <c r="E94" s="23">
        <f>SUM(E95)</f>
        <v>7034</v>
      </c>
      <c r="F94" s="27">
        <f>E94/D94*100</f>
        <v>100</v>
      </c>
    </row>
    <row r="95" spans="1:6" ht="15" customHeight="1">
      <c r="A95" s="41"/>
      <c r="B95" s="30"/>
      <c r="C95" s="133" t="s">
        <v>102</v>
      </c>
      <c r="D95" s="51">
        <v>7034</v>
      </c>
      <c r="E95" s="51">
        <v>7034</v>
      </c>
      <c r="F95" s="27"/>
    </row>
    <row r="96" spans="1:6" ht="15" customHeight="1">
      <c r="A96" s="41"/>
      <c r="B96" s="21"/>
      <c r="C96" s="64" t="s">
        <v>15</v>
      </c>
      <c r="D96" s="65">
        <f>SUM(D97+D102+D105)</f>
        <v>126640</v>
      </c>
      <c r="E96" s="65">
        <f>SUM(E97+E102+E105)</f>
        <v>58142.64</v>
      </c>
      <c r="F96" s="27">
        <f>E96/D96*100</f>
        <v>45.911749842072012</v>
      </c>
    </row>
    <row r="97" spans="1:6" ht="15" customHeight="1">
      <c r="A97" s="41"/>
      <c r="B97" s="21"/>
      <c r="C97" s="61" t="s">
        <v>25</v>
      </c>
      <c r="D97" s="66">
        <v>19200</v>
      </c>
      <c r="E97" s="66">
        <v>5968</v>
      </c>
      <c r="F97" s="49"/>
    </row>
    <row r="98" spans="1:6" ht="15" customHeight="1">
      <c r="A98" s="83"/>
      <c r="B98" s="83"/>
      <c r="C98" s="118"/>
      <c r="D98" s="119"/>
      <c r="E98" s="119"/>
      <c r="F98" s="97"/>
    </row>
    <row r="99" spans="1:6" ht="15" customHeight="1">
      <c r="A99" s="21"/>
      <c r="B99" s="21"/>
      <c r="C99" s="62"/>
      <c r="D99" s="67"/>
      <c r="E99" s="67"/>
      <c r="F99" s="140"/>
    </row>
    <row r="100" spans="1:6" ht="15" customHeight="1">
      <c r="A100" s="21"/>
      <c r="B100" s="21"/>
      <c r="C100" s="62"/>
      <c r="D100" s="67"/>
      <c r="E100" s="67"/>
      <c r="F100" s="140"/>
    </row>
    <row r="101" spans="1:6" ht="12" customHeight="1">
      <c r="A101" s="70"/>
      <c r="B101" s="70"/>
      <c r="C101" s="116"/>
      <c r="D101" s="117"/>
      <c r="E101" s="117"/>
      <c r="F101" s="98"/>
    </row>
    <row r="102" spans="1:6" ht="15" customHeight="1">
      <c r="A102" s="41"/>
      <c r="B102" s="150"/>
      <c r="C102" s="152" t="s">
        <v>16</v>
      </c>
      <c r="D102" s="155">
        <f>SUM(D103:D104)</f>
        <v>76410</v>
      </c>
      <c r="E102" s="155">
        <f>SUM(E103:E104)</f>
        <v>22144.639999999999</v>
      </c>
      <c r="F102" s="49"/>
    </row>
    <row r="103" spans="1:6" ht="15" customHeight="1">
      <c r="A103" s="41"/>
      <c r="B103" s="151"/>
      <c r="C103" s="153" t="s">
        <v>20</v>
      </c>
      <c r="D103" s="145">
        <v>23390</v>
      </c>
      <c r="E103" s="145">
        <v>11644.86</v>
      </c>
      <c r="F103" s="35"/>
    </row>
    <row r="104" spans="1:6" ht="15" customHeight="1">
      <c r="A104" s="41"/>
      <c r="B104" s="21"/>
      <c r="C104" s="154" t="s">
        <v>17</v>
      </c>
      <c r="D104" s="156">
        <v>53020</v>
      </c>
      <c r="E104" s="156">
        <v>10499.78</v>
      </c>
      <c r="F104" s="35"/>
    </row>
    <row r="105" spans="1:6" ht="15" customHeight="1">
      <c r="A105" s="41"/>
      <c r="B105" s="21"/>
      <c r="C105" s="135" t="s">
        <v>42</v>
      </c>
      <c r="D105" s="33">
        <v>31030</v>
      </c>
      <c r="E105" s="33">
        <v>30030</v>
      </c>
      <c r="F105" s="49"/>
    </row>
    <row r="106" spans="1:6" ht="15" customHeight="1">
      <c r="A106" s="41"/>
      <c r="B106" s="18">
        <v>75414</v>
      </c>
      <c r="C106" s="40" t="s">
        <v>95</v>
      </c>
      <c r="D106" s="29">
        <f>SUM(D107:D107)</f>
        <v>1500</v>
      </c>
      <c r="E106" s="29">
        <f>SUM(E107:E107)</f>
        <v>0</v>
      </c>
      <c r="F106" s="16">
        <f>E106/D106*100</f>
        <v>0</v>
      </c>
    </row>
    <row r="107" spans="1:6" ht="15" customHeight="1">
      <c r="A107" s="44"/>
      <c r="B107" s="21"/>
      <c r="C107" s="31" t="s">
        <v>15</v>
      </c>
      <c r="D107" s="23">
        <f>SUM(D109)</f>
        <v>1500</v>
      </c>
      <c r="E107" s="23">
        <f>SUM(E109)</f>
        <v>0</v>
      </c>
      <c r="F107" s="48"/>
    </row>
    <row r="108" spans="1:6" ht="15" customHeight="1">
      <c r="A108" s="44"/>
      <c r="B108" s="21"/>
      <c r="C108" s="32" t="s">
        <v>16</v>
      </c>
      <c r="D108" s="33">
        <f>SUM(D109)</f>
        <v>1500</v>
      </c>
      <c r="E108" s="33">
        <f>SUM(E109)</f>
        <v>0</v>
      </c>
      <c r="F108" s="69"/>
    </row>
    <row r="109" spans="1:6" ht="15" customHeight="1">
      <c r="A109" s="41"/>
      <c r="B109" s="21"/>
      <c r="C109" s="34" t="s">
        <v>17</v>
      </c>
      <c r="D109" s="26">
        <v>1500</v>
      </c>
      <c r="E109" s="26">
        <v>0</v>
      </c>
      <c r="F109" s="35"/>
    </row>
    <row r="110" spans="1:6" ht="15" customHeight="1">
      <c r="A110" s="41"/>
      <c r="B110" s="18">
        <v>75421</v>
      </c>
      <c r="C110" s="40" t="s">
        <v>43</v>
      </c>
      <c r="D110" s="29">
        <f>SUM(D111:D111)</f>
        <v>21000</v>
      </c>
      <c r="E110" s="29">
        <f>SUM(E111:E111)</f>
        <v>0</v>
      </c>
      <c r="F110" s="16">
        <f>E110/D110*100</f>
        <v>0</v>
      </c>
    </row>
    <row r="111" spans="1:6" ht="15" customHeight="1">
      <c r="A111" s="44"/>
      <c r="B111" s="21"/>
      <c r="C111" s="31" t="s">
        <v>15</v>
      </c>
      <c r="D111" s="23">
        <f>SUM(D113)</f>
        <v>21000</v>
      </c>
      <c r="E111" s="23">
        <f>SUM(E113)</f>
        <v>0</v>
      </c>
      <c r="F111" s="48"/>
    </row>
    <row r="112" spans="1:6" ht="15" customHeight="1">
      <c r="A112" s="44"/>
      <c r="B112" s="21"/>
      <c r="C112" s="32" t="s">
        <v>16</v>
      </c>
      <c r="D112" s="33">
        <f>SUM(D113)</f>
        <v>21000</v>
      </c>
      <c r="E112" s="33">
        <f>SUM(E113)</f>
        <v>0</v>
      </c>
      <c r="F112" s="69"/>
    </row>
    <row r="113" spans="1:6" ht="15" customHeight="1">
      <c r="A113" s="41"/>
      <c r="B113" s="21"/>
      <c r="C113" s="34" t="s">
        <v>17</v>
      </c>
      <c r="D113" s="26">
        <v>21000</v>
      </c>
      <c r="E113" s="26">
        <v>0</v>
      </c>
      <c r="F113" s="35"/>
    </row>
    <row r="114" spans="1:6" ht="15" customHeight="1">
      <c r="A114" s="41"/>
      <c r="B114" s="18">
        <v>75495</v>
      </c>
      <c r="C114" s="58" t="s">
        <v>21</v>
      </c>
      <c r="D114" s="59">
        <f>SUM(D115+D117)</f>
        <v>8500</v>
      </c>
      <c r="E114" s="59">
        <f>SUM(E115+E117)</f>
        <v>848.48</v>
      </c>
      <c r="F114" s="16">
        <f>E114/D114*100</f>
        <v>9.9821176470588231</v>
      </c>
    </row>
    <row r="115" spans="1:6" ht="15" customHeight="1">
      <c r="A115" s="41"/>
      <c r="B115" s="18"/>
      <c r="C115" s="22" t="s">
        <v>11</v>
      </c>
      <c r="D115" s="23">
        <f>SUM(D116:D116)</f>
        <v>5400</v>
      </c>
      <c r="E115" s="23">
        <f>SUM(E116:E116)</f>
        <v>0</v>
      </c>
      <c r="F115" s="46">
        <f>E115/D115*100</f>
        <v>0</v>
      </c>
    </row>
    <row r="116" spans="1:6" ht="15" customHeight="1">
      <c r="A116" s="41"/>
      <c r="B116" s="18"/>
      <c r="C116" s="25" t="s">
        <v>12</v>
      </c>
      <c r="D116" s="26">
        <v>5400</v>
      </c>
      <c r="E116" s="26">
        <v>0</v>
      </c>
      <c r="F116" s="27"/>
    </row>
    <row r="117" spans="1:6" ht="15" customHeight="1">
      <c r="A117" s="41"/>
      <c r="B117" s="18"/>
      <c r="C117" s="31" t="s">
        <v>15</v>
      </c>
      <c r="D117" s="23">
        <f>SUM(D119:D119)</f>
        <v>3100</v>
      </c>
      <c r="E117" s="23">
        <f>SUM(E119:E119)</f>
        <v>848.48</v>
      </c>
      <c r="F117" s="27">
        <f>E117/D117*100</f>
        <v>27.370322580645162</v>
      </c>
    </row>
    <row r="118" spans="1:6" ht="15" customHeight="1">
      <c r="A118" s="41"/>
      <c r="B118" s="21"/>
      <c r="C118" s="47" t="s">
        <v>16</v>
      </c>
      <c r="D118" s="33">
        <f>SUM(D119:D119)</f>
        <v>3100</v>
      </c>
      <c r="E118" s="33">
        <f>SUM(E119:E119)</f>
        <v>848.48</v>
      </c>
      <c r="F118" s="48"/>
    </row>
    <row r="119" spans="1:6" ht="15" customHeight="1">
      <c r="A119" s="186"/>
      <c r="B119" s="187"/>
      <c r="C119" s="34" t="s">
        <v>17</v>
      </c>
      <c r="D119" s="26">
        <v>3100</v>
      </c>
      <c r="E119" s="26">
        <v>848.48</v>
      </c>
      <c r="F119" s="35"/>
    </row>
    <row r="120" spans="1:6" ht="15" customHeight="1">
      <c r="A120" s="12">
        <v>757</v>
      </c>
      <c r="B120" s="14"/>
      <c r="C120" s="14" t="s">
        <v>44</v>
      </c>
      <c r="D120" s="15">
        <f>SUM(D121)</f>
        <v>50000</v>
      </c>
      <c r="E120" s="15">
        <f>SUM(E121)</f>
        <v>17865.580000000002</v>
      </c>
      <c r="F120" s="27">
        <f>E120/D120*100</f>
        <v>35.731160000000003</v>
      </c>
    </row>
    <row r="121" spans="1:6" ht="15" customHeight="1">
      <c r="A121" s="39"/>
      <c r="B121" s="30">
        <v>75702</v>
      </c>
      <c r="C121" s="134" t="s">
        <v>103</v>
      </c>
      <c r="D121" s="67">
        <f>SUM(D123)</f>
        <v>50000</v>
      </c>
      <c r="E121" s="67">
        <f>SUM(E123)</f>
        <v>17865.580000000002</v>
      </c>
      <c r="F121" s="27">
        <f>E121/D121*100</f>
        <v>35.731160000000003</v>
      </c>
    </row>
    <row r="122" spans="1:6" ht="15" customHeight="1">
      <c r="A122" s="39"/>
      <c r="B122" s="30"/>
      <c r="C122" s="31" t="s">
        <v>15</v>
      </c>
      <c r="D122" s="23">
        <f>SUM(D123)</f>
        <v>50000</v>
      </c>
      <c r="E122" s="23">
        <f>SUM(E123)</f>
        <v>17865.580000000002</v>
      </c>
      <c r="F122" s="27">
        <f>E122/D122*100</f>
        <v>35.731160000000003</v>
      </c>
    </row>
    <row r="123" spans="1:6" ht="15" customHeight="1">
      <c r="A123" s="75"/>
      <c r="B123" s="76"/>
      <c r="C123" s="32" t="s">
        <v>45</v>
      </c>
      <c r="D123" s="33">
        <v>50000</v>
      </c>
      <c r="E123" s="33">
        <v>17865.580000000002</v>
      </c>
      <c r="F123" s="77"/>
    </row>
    <row r="124" spans="1:6" ht="15" customHeight="1">
      <c r="A124" s="12">
        <v>758</v>
      </c>
      <c r="B124" s="14"/>
      <c r="C124" s="14" t="s">
        <v>46</v>
      </c>
      <c r="D124" s="15">
        <f>SUM(D125)</f>
        <v>12000</v>
      </c>
      <c r="E124" s="15">
        <f>SUM(E125)</f>
        <v>0</v>
      </c>
      <c r="F124" s="27">
        <f>E124/D124*100</f>
        <v>0</v>
      </c>
    </row>
    <row r="125" spans="1:6" ht="15" customHeight="1">
      <c r="A125" s="39"/>
      <c r="B125" s="30">
        <v>75818</v>
      </c>
      <c r="C125" s="74" t="s">
        <v>47</v>
      </c>
      <c r="D125" s="67">
        <f>SUM(D127)</f>
        <v>12000</v>
      </c>
      <c r="E125" s="67">
        <f>SUM(E127)</f>
        <v>0</v>
      </c>
      <c r="F125" s="27">
        <f>E125/D125*100</f>
        <v>0</v>
      </c>
    </row>
    <row r="126" spans="1:6" ht="15" customHeight="1">
      <c r="A126" s="39"/>
      <c r="B126" s="30"/>
      <c r="C126" s="31" t="s">
        <v>15</v>
      </c>
      <c r="D126" s="23">
        <f>SUM(D127)</f>
        <v>12000</v>
      </c>
      <c r="E126" s="23">
        <f>SUM(E127)</f>
        <v>0</v>
      </c>
      <c r="F126" s="48"/>
    </row>
    <row r="127" spans="1:6" ht="15" customHeight="1">
      <c r="A127" s="39"/>
      <c r="B127" s="30"/>
      <c r="C127" s="36" t="s">
        <v>48</v>
      </c>
      <c r="D127" s="33">
        <v>12000</v>
      </c>
      <c r="E127" s="33">
        <v>0</v>
      </c>
      <c r="F127" s="35"/>
    </row>
    <row r="128" spans="1:6" ht="15" customHeight="1">
      <c r="A128" s="12">
        <v>801</v>
      </c>
      <c r="B128" s="13"/>
      <c r="C128" s="14" t="s">
        <v>49</v>
      </c>
      <c r="D128" s="15">
        <f>SUM(D129+D138+D145+D148+D153+D159+D164+D170+D174+D180+D185)</f>
        <v>3090357</v>
      </c>
      <c r="E128" s="15">
        <f>SUM(E129+E138+E145+E148+E153+E159+E164+E170+E174+E180+E185)</f>
        <v>1573387.5899999999</v>
      </c>
      <c r="F128" s="16">
        <f>E128/D128*100</f>
        <v>50.912810073399285</v>
      </c>
    </row>
    <row r="129" spans="1:6" ht="15" customHeight="1">
      <c r="A129" s="39"/>
      <c r="B129" s="18">
        <v>80101</v>
      </c>
      <c r="C129" s="40" t="s">
        <v>50</v>
      </c>
      <c r="D129" s="29">
        <f>SUM(D130+D132)</f>
        <v>1428715</v>
      </c>
      <c r="E129" s="29">
        <f>SUM(E130+E132)</f>
        <v>735669.51</v>
      </c>
      <c r="F129" s="16">
        <f>E129/D129*100</f>
        <v>51.491690785076102</v>
      </c>
    </row>
    <row r="130" spans="1:6" ht="15" customHeight="1">
      <c r="A130" s="39"/>
      <c r="B130" s="18"/>
      <c r="C130" s="22" t="s">
        <v>11</v>
      </c>
      <c r="D130" s="23">
        <f>SUM(D131)</f>
        <v>30000</v>
      </c>
      <c r="E130" s="23">
        <f>SUM(E131)</f>
        <v>0</v>
      </c>
      <c r="F130" s="46">
        <f>E130/D130*100</f>
        <v>0</v>
      </c>
    </row>
    <row r="131" spans="1:6" ht="15" customHeight="1">
      <c r="A131" s="39"/>
      <c r="B131" s="18"/>
      <c r="C131" s="25" t="s">
        <v>12</v>
      </c>
      <c r="D131" s="26">
        <v>30000</v>
      </c>
      <c r="E131" s="26">
        <v>0</v>
      </c>
      <c r="F131" s="27"/>
    </row>
    <row r="132" spans="1:6" ht="15" customHeight="1">
      <c r="A132" s="39"/>
      <c r="B132" s="30"/>
      <c r="C132" s="31" t="s">
        <v>15</v>
      </c>
      <c r="D132" s="23">
        <f>SUM(D133+D134+D137)</f>
        <v>1398715</v>
      </c>
      <c r="E132" s="23">
        <f>SUM(E133+E134+E137)</f>
        <v>735669.51</v>
      </c>
      <c r="F132" s="27">
        <f>E132/D132*100</f>
        <v>52.596097846952382</v>
      </c>
    </row>
    <row r="133" spans="1:6" ht="15" customHeight="1">
      <c r="A133" s="41"/>
      <c r="B133" s="21"/>
      <c r="C133" s="32" t="s">
        <v>25</v>
      </c>
      <c r="D133" s="33">
        <v>52150</v>
      </c>
      <c r="E133" s="33">
        <v>25289.98</v>
      </c>
      <c r="F133" s="49"/>
    </row>
    <row r="134" spans="1:6" ht="15" customHeight="1">
      <c r="A134" s="41"/>
      <c r="B134" s="21"/>
      <c r="C134" s="32" t="s">
        <v>16</v>
      </c>
      <c r="D134" s="33">
        <f>SUM(D135:D136)</f>
        <v>1150901</v>
      </c>
      <c r="E134" s="33">
        <f>SUM(E135:E136)</f>
        <v>616205.39</v>
      </c>
      <c r="F134" s="49"/>
    </row>
    <row r="135" spans="1:6" ht="15" customHeight="1">
      <c r="A135" s="41"/>
      <c r="B135" s="21"/>
      <c r="C135" s="36" t="s">
        <v>20</v>
      </c>
      <c r="D135" s="26">
        <v>986285</v>
      </c>
      <c r="E135" s="26">
        <v>531438.43000000005</v>
      </c>
      <c r="F135" s="35"/>
    </row>
    <row r="136" spans="1:6" ht="15" customHeight="1">
      <c r="A136" s="41"/>
      <c r="B136" s="21"/>
      <c r="C136" s="34" t="s">
        <v>17</v>
      </c>
      <c r="D136" s="26">
        <v>164616</v>
      </c>
      <c r="E136" s="26">
        <v>84766.96</v>
      </c>
      <c r="F136" s="35"/>
    </row>
    <row r="137" spans="1:6" ht="15" customHeight="1">
      <c r="A137" s="41"/>
      <c r="B137" s="21"/>
      <c r="C137" s="68" t="s">
        <v>42</v>
      </c>
      <c r="D137" s="33">
        <v>195664</v>
      </c>
      <c r="E137" s="33">
        <v>94174.14</v>
      </c>
      <c r="F137" s="49"/>
    </row>
    <row r="138" spans="1:6" ht="15" customHeight="1">
      <c r="A138" s="39"/>
      <c r="B138" s="18">
        <v>80103</v>
      </c>
      <c r="C138" s="40" t="s">
        <v>51</v>
      </c>
      <c r="D138" s="29">
        <f>SUM(D139)</f>
        <v>150743</v>
      </c>
      <c r="E138" s="29">
        <f>SUM(E139)</f>
        <v>77777.42</v>
      </c>
      <c r="F138" s="16">
        <f>E138/D138*100</f>
        <v>51.596040943858092</v>
      </c>
    </row>
    <row r="139" spans="1:6" ht="15" customHeight="1">
      <c r="A139" s="41"/>
      <c r="B139" s="21"/>
      <c r="C139" s="31" t="s">
        <v>15</v>
      </c>
      <c r="D139" s="23">
        <f>SUM(D140+D141+D144)</f>
        <v>150743</v>
      </c>
      <c r="E139" s="23">
        <f>SUM(E140+E141+E144)</f>
        <v>77777.42</v>
      </c>
      <c r="F139" s="27">
        <f>E139/D139*100</f>
        <v>51.596040943858092</v>
      </c>
    </row>
    <row r="140" spans="1:6" ht="15" customHeight="1">
      <c r="A140" s="41"/>
      <c r="B140" s="21"/>
      <c r="C140" s="32" t="s">
        <v>25</v>
      </c>
      <c r="D140" s="33">
        <v>5677</v>
      </c>
      <c r="E140" s="33">
        <v>2710.2</v>
      </c>
      <c r="F140" s="49"/>
    </row>
    <row r="141" spans="1:6" ht="15" customHeight="1">
      <c r="A141" s="41"/>
      <c r="B141" s="21"/>
      <c r="C141" s="32" t="s">
        <v>16</v>
      </c>
      <c r="D141" s="33">
        <f>SUM(D142:D143)</f>
        <v>125066</v>
      </c>
      <c r="E141" s="33">
        <f>SUM(E142:E143)</f>
        <v>64431.58</v>
      </c>
      <c r="F141" s="49"/>
    </row>
    <row r="142" spans="1:6" ht="15" customHeight="1">
      <c r="A142" s="41"/>
      <c r="B142" s="21"/>
      <c r="C142" s="36" t="s">
        <v>20</v>
      </c>
      <c r="D142" s="26">
        <v>116512</v>
      </c>
      <c r="E142" s="26">
        <v>59193.49</v>
      </c>
      <c r="F142" s="35"/>
    </row>
    <row r="143" spans="1:6" ht="15" customHeight="1">
      <c r="A143" s="41"/>
      <c r="B143" s="21"/>
      <c r="C143" s="34" t="s">
        <v>17</v>
      </c>
      <c r="D143" s="26">
        <v>8554</v>
      </c>
      <c r="E143" s="26">
        <v>5238.09</v>
      </c>
      <c r="F143" s="35"/>
    </row>
    <row r="144" spans="1:6" ht="15" customHeight="1">
      <c r="A144" s="41"/>
      <c r="B144" s="21"/>
      <c r="C144" s="68" t="s">
        <v>42</v>
      </c>
      <c r="D144" s="26">
        <v>20000</v>
      </c>
      <c r="E144" s="26">
        <v>10635.64</v>
      </c>
      <c r="F144" s="35"/>
    </row>
    <row r="145" spans="1:6" ht="15" customHeight="1">
      <c r="A145" s="39"/>
      <c r="B145" s="18">
        <v>80104</v>
      </c>
      <c r="C145" s="40" t="s">
        <v>52</v>
      </c>
      <c r="D145" s="29">
        <f>SUM(D146)</f>
        <v>40000</v>
      </c>
      <c r="E145" s="29">
        <f>SUM(E146)</f>
        <v>21249.56</v>
      </c>
      <c r="F145" s="16">
        <f>E145/D145*100</f>
        <v>53.123899999999999</v>
      </c>
    </row>
    <row r="146" spans="1:6" ht="15" customHeight="1">
      <c r="A146" s="41"/>
      <c r="B146" s="21"/>
      <c r="C146" s="31" t="s">
        <v>15</v>
      </c>
      <c r="D146" s="23">
        <f>SUM(D147)</f>
        <v>40000</v>
      </c>
      <c r="E146" s="23">
        <f>SUM(E147)</f>
        <v>21249.56</v>
      </c>
      <c r="F146" s="27">
        <f>E146/D146*100</f>
        <v>53.123899999999999</v>
      </c>
    </row>
    <row r="147" spans="1:6" ht="15" customHeight="1">
      <c r="A147" s="41"/>
      <c r="B147" s="21"/>
      <c r="C147" s="68" t="s">
        <v>42</v>
      </c>
      <c r="D147" s="26">
        <v>40000</v>
      </c>
      <c r="E147" s="26">
        <v>21249.56</v>
      </c>
      <c r="F147" s="35"/>
    </row>
    <row r="148" spans="1:6" ht="15" customHeight="1">
      <c r="A148" s="78"/>
      <c r="B148" s="79">
        <v>80106</v>
      </c>
      <c r="C148" s="40" t="s">
        <v>88</v>
      </c>
      <c r="D148" s="29">
        <f>SUM(D149)</f>
        <v>94000</v>
      </c>
      <c r="E148" s="29">
        <f>SUM(E149)</f>
        <v>41484.839999999997</v>
      </c>
      <c r="F148" s="16">
        <f>E148/D148*100</f>
        <v>44.132808510638291</v>
      </c>
    </row>
    <row r="149" spans="1:6" ht="15" customHeight="1">
      <c r="A149" s="80"/>
      <c r="B149" s="81"/>
      <c r="C149" s="31" t="s">
        <v>15</v>
      </c>
      <c r="D149" s="23">
        <f>SUM(D150)</f>
        <v>94000</v>
      </c>
      <c r="E149" s="23">
        <f>SUM(E150)</f>
        <v>41484.839999999997</v>
      </c>
      <c r="F149" s="27">
        <f>E149/D149*100</f>
        <v>44.132808510638291</v>
      </c>
    </row>
    <row r="150" spans="1:6" ht="10.5" customHeight="1">
      <c r="A150" s="80"/>
      <c r="B150" s="81"/>
      <c r="C150" s="101" t="s">
        <v>42</v>
      </c>
      <c r="D150" s="51">
        <v>94000</v>
      </c>
      <c r="E150" s="51">
        <v>41484.839999999997</v>
      </c>
      <c r="F150" s="35"/>
    </row>
    <row r="151" spans="1:6" ht="6.75" customHeight="1">
      <c r="A151" s="52"/>
      <c r="B151" s="52"/>
      <c r="C151" s="97"/>
      <c r="D151" s="54"/>
      <c r="E151" s="54"/>
      <c r="F151" s="53"/>
    </row>
    <row r="152" spans="1:6" ht="15" customHeight="1">
      <c r="A152" s="55"/>
      <c r="B152" s="55"/>
      <c r="C152" s="98"/>
      <c r="D152" s="57"/>
      <c r="E152" s="57"/>
      <c r="F152" s="56"/>
    </row>
    <row r="153" spans="1:6" ht="15" customHeight="1">
      <c r="A153" s="136"/>
      <c r="B153" s="18">
        <v>80110</v>
      </c>
      <c r="C153" s="40" t="s">
        <v>53</v>
      </c>
      <c r="D153" s="29">
        <f>SUM(D154)</f>
        <v>746619</v>
      </c>
      <c r="E153" s="29">
        <f>SUM(E154)</f>
        <v>364978.06000000006</v>
      </c>
      <c r="F153" s="16">
        <f>E153/D153*100</f>
        <v>48.884110905294406</v>
      </c>
    </row>
    <row r="154" spans="1:6" ht="15" customHeight="1">
      <c r="A154" s="41"/>
      <c r="B154" s="21"/>
      <c r="C154" s="31" t="s">
        <v>15</v>
      </c>
      <c r="D154" s="23">
        <f>SUM(D155:D156)</f>
        <v>746619</v>
      </c>
      <c r="E154" s="23">
        <f>SUM(E155:E156)</f>
        <v>364978.06000000006</v>
      </c>
      <c r="F154" s="27">
        <f>E154/D154*100</f>
        <v>48.884110905294406</v>
      </c>
    </row>
    <row r="155" spans="1:6" ht="15" customHeight="1">
      <c r="A155" s="41"/>
      <c r="B155" s="21"/>
      <c r="C155" s="32" t="s">
        <v>25</v>
      </c>
      <c r="D155" s="26">
        <v>28278</v>
      </c>
      <c r="E155" s="26">
        <v>13273.84</v>
      </c>
      <c r="F155" s="35"/>
    </row>
    <row r="156" spans="1:6" ht="15" customHeight="1">
      <c r="A156" s="41"/>
      <c r="B156" s="21"/>
      <c r="C156" s="32" t="s">
        <v>16</v>
      </c>
      <c r="D156" s="26">
        <f>SUM(D157:D158)</f>
        <v>718341</v>
      </c>
      <c r="E156" s="26">
        <f>SUM(E157:E158)</f>
        <v>351704.22000000003</v>
      </c>
      <c r="F156" s="35"/>
    </row>
    <row r="157" spans="1:6" ht="15" customHeight="1">
      <c r="A157" s="41"/>
      <c r="B157" s="21"/>
      <c r="C157" s="36" t="s">
        <v>20</v>
      </c>
      <c r="D157" s="26">
        <v>557953</v>
      </c>
      <c r="E157" s="26">
        <v>295592.33</v>
      </c>
      <c r="F157" s="35"/>
    </row>
    <row r="158" spans="1:6" ht="15" customHeight="1">
      <c r="A158" s="41"/>
      <c r="B158" s="21"/>
      <c r="C158" s="141" t="s">
        <v>17</v>
      </c>
      <c r="D158" s="142">
        <v>160388</v>
      </c>
      <c r="E158" s="142">
        <v>56111.89</v>
      </c>
      <c r="F158" s="35"/>
    </row>
    <row r="159" spans="1:6" ht="15" customHeight="1">
      <c r="A159" s="39"/>
      <c r="B159" s="18">
        <v>80113</v>
      </c>
      <c r="C159" s="157" t="s">
        <v>54</v>
      </c>
      <c r="D159" s="158">
        <f>SUM(D160)</f>
        <v>194710</v>
      </c>
      <c r="E159" s="158">
        <f>SUM(E160)</f>
        <v>114094.15</v>
      </c>
      <c r="F159" s="16">
        <f>E159/D159*100</f>
        <v>58.596964716758251</v>
      </c>
    </row>
    <row r="160" spans="1:6" ht="15" customHeight="1">
      <c r="A160" s="41"/>
      <c r="B160" s="21"/>
      <c r="C160" s="64" t="s">
        <v>15</v>
      </c>
      <c r="D160" s="65">
        <f>SUM(D161)</f>
        <v>194710</v>
      </c>
      <c r="E160" s="65">
        <f>SUM(E161)</f>
        <v>114094.15</v>
      </c>
      <c r="F160" s="27">
        <f>E160/D160*100</f>
        <v>58.596964716758251</v>
      </c>
    </row>
    <row r="161" spans="1:6" ht="15" customHeight="1">
      <c r="A161" s="41"/>
      <c r="B161" s="21"/>
      <c r="C161" s="32" t="s">
        <v>16</v>
      </c>
      <c r="D161" s="26">
        <f>SUM(D162:D163)</f>
        <v>194710</v>
      </c>
      <c r="E161" s="26">
        <f>SUM(E162:E163)</f>
        <v>114094.15</v>
      </c>
      <c r="F161" s="35"/>
    </row>
    <row r="162" spans="1:6" ht="15" customHeight="1">
      <c r="A162" s="41"/>
      <c r="B162" s="21"/>
      <c r="C162" s="36" t="s">
        <v>20</v>
      </c>
      <c r="D162" s="26">
        <v>56710</v>
      </c>
      <c r="E162" s="26">
        <v>31676.97</v>
      </c>
      <c r="F162" s="35"/>
    </row>
    <row r="163" spans="1:6" ht="15" customHeight="1">
      <c r="A163" s="41"/>
      <c r="B163" s="21"/>
      <c r="C163" s="50" t="s">
        <v>17</v>
      </c>
      <c r="D163" s="51">
        <v>138000</v>
      </c>
      <c r="E163" s="51">
        <v>82417.179999999993</v>
      </c>
      <c r="F163" s="35"/>
    </row>
    <row r="164" spans="1:6" ht="15" customHeight="1">
      <c r="A164" s="39"/>
      <c r="B164" s="18">
        <v>80114</v>
      </c>
      <c r="C164" s="28" t="s">
        <v>55</v>
      </c>
      <c r="D164" s="29">
        <f>SUM(D165)</f>
        <v>178490</v>
      </c>
      <c r="E164" s="29">
        <f>SUM(E165)</f>
        <v>85862.349999999991</v>
      </c>
      <c r="F164" s="16">
        <f>E164/D164*100</f>
        <v>48.10485181242646</v>
      </c>
    </row>
    <row r="165" spans="1:6" ht="15" customHeight="1">
      <c r="A165" s="41"/>
      <c r="B165" s="21"/>
      <c r="C165" s="31" t="s">
        <v>15</v>
      </c>
      <c r="D165" s="23">
        <f>SUM(D166:D167)</f>
        <v>178490</v>
      </c>
      <c r="E165" s="23">
        <f>SUM(E166:E167)</f>
        <v>85862.349999999991</v>
      </c>
      <c r="F165" s="27">
        <f>E165/D165*100</f>
        <v>48.10485181242646</v>
      </c>
    </row>
    <row r="166" spans="1:6" ht="15" customHeight="1">
      <c r="A166" s="41"/>
      <c r="B166" s="21"/>
      <c r="C166" s="32" t="s">
        <v>25</v>
      </c>
      <c r="D166" s="33">
        <v>300</v>
      </c>
      <c r="E166" s="33">
        <v>200</v>
      </c>
      <c r="F166" s="49"/>
    </row>
    <row r="167" spans="1:6" ht="15" customHeight="1">
      <c r="A167" s="41"/>
      <c r="B167" s="21"/>
      <c r="C167" s="61" t="s">
        <v>16</v>
      </c>
      <c r="D167" s="66">
        <f>SUM(D168:D169)</f>
        <v>178190</v>
      </c>
      <c r="E167" s="66">
        <f>SUM(E168:E169)</f>
        <v>85662.349999999991</v>
      </c>
      <c r="F167" s="49"/>
    </row>
    <row r="168" spans="1:6" ht="15" customHeight="1">
      <c r="A168" s="41"/>
      <c r="B168" s="21"/>
      <c r="C168" s="153" t="s">
        <v>20</v>
      </c>
      <c r="D168" s="145">
        <v>156690</v>
      </c>
      <c r="E168" s="145">
        <v>75720.009999999995</v>
      </c>
      <c r="F168" s="35"/>
    </row>
    <row r="169" spans="1:6" ht="15" customHeight="1">
      <c r="A169" s="41"/>
      <c r="B169" s="21"/>
      <c r="C169" s="159" t="s">
        <v>17</v>
      </c>
      <c r="D169" s="145">
        <v>21500</v>
      </c>
      <c r="E169" s="145">
        <v>9942.34</v>
      </c>
      <c r="F169" s="35"/>
    </row>
    <row r="170" spans="1:6" ht="15" customHeight="1">
      <c r="A170" s="39"/>
      <c r="B170" s="18">
        <v>80146</v>
      </c>
      <c r="C170" s="28" t="s">
        <v>56</v>
      </c>
      <c r="D170" s="45">
        <f>SUM(D171)</f>
        <v>11776</v>
      </c>
      <c r="E170" s="45">
        <f>SUM(E171)</f>
        <v>2135</v>
      </c>
      <c r="F170" s="16">
        <f>E170/D170*100</f>
        <v>18.130095108695652</v>
      </c>
    </row>
    <row r="171" spans="1:6" ht="15" customHeight="1">
      <c r="A171" s="41"/>
      <c r="B171" s="21"/>
      <c r="C171" s="31" t="s">
        <v>15</v>
      </c>
      <c r="D171" s="23">
        <f>SUM(D173)</f>
        <v>11776</v>
      </c>
      <c r="E171" s="23">
        <f>SUM(E173)</f>
        <v>2135</v>
      </c>
      <c r="F171" s="27">
        <f>E171/D171*100</f>
        <v>18.130095108695652</v>
      </c>
    </row>
    <row r="172" spans="1:6" ht="15" customHeight="1">
      <c r="A172" s="41"/>
      <c r="B172" s="21"/>
      <c r="C172" s="32" t="s">
        <v>16</v>
      </c>
      <c r="D172" s="26">
        <f>SUM(D173)</f>
        <v>11776</v>
      </c>
      <c r="E172" s="26">
        <f>SUM(E173)</f>
        <v>2135</v>
      </c>
      <c r="F172" s="35"/>
    </row>
    <row r="173" spans="1:6" ht="15" customHeight="1">
      <c r="A173" s="41"/>
      <c r="B173" s="21"/>
      <c r="C173" s="34" t="s">
        <v>17</v>
      </c>
      <c r="D173" s="26">
        <v>11776</v>
      </c>
      <c r="E173" s="26">
        <v>2135</v>
      </c>
      <c r="F173" s="35"/>
    </row>
    <row r="174" spans="1:6" ht="15" customHeight="1">
      <c r="A174" s="39"/>
      <c r="B174" s="18">
        <v>80148</v>
      </c>
      <c r="C174" s="28" t="s">
        <v>57</v>
      </c>
      <c r="D174" s="29">
        <f>SUM(D175)</f>
        <v>106974</v>
      </c>
      <c r="E174" s="29">
        <f>SUM(E175)</f>
        <v>63945.94</v>
      </c>
      <c r="F174" s="16">
        <f>E174/D174*100</f>
        <v>59.777086020902281</v>
      </c>
    </row>
    <row r="175" spans="1:6" ht="15" customHeight="1">
      <c r="A175" s="41"/>
      <c r="B175" s="21"/>
      <c r="C175" s="31" t="s">
        <v>15</v>
      </c>
      <c r="D175" s="23">
        <f>SUM(D176:D177)</f>
        <v>106974</v>
      </c>
      <c r="E175" s="23">
        <f>SUM(E176:E177)</f>
        <v>63945.94</v>
      </c>
      <c r="F175" s="27">
        <f>E175/D175*100</f>
        <v>59.777086020902281</v>
      </c>
    </row>
    <row r="176" spans="1:6" ht="15" customHeight="1">
      <c r="A176" s="41"/>
      <c r="B176" s="21"/>
      <c r="C176" s="32" t="s">
        <v>25</v>
      </c>
      <c r="D176" s="33">
        <v>200</v>
      </c>
      <c r="E176" s="33">
        <v>0</v>
      </c>
      <c r="F176" s="49"/>
    </row>
    <row r="177" spans="1:6" ht="15" customHeight="1">
      <c r="A177" s="41"/>
      <c r="B177" s="21"/>
      <c r="C177" s="32" t="s">
        <v>16</v>
      </c>
      <c r="D177" s="33">
        <f>SUM(D178:D179)</f>
        <v>106774</v>
      </c>
      <c r="E177" s="33">
        <f>SUM(E178:E179)</f>
        <v>63945.94</v>
      </c>
      <c r="F177" s="49"/>
    </row>
    <row r="178" spans="1:6" ht="15" customHeight="1">
      <c r="A178" s="41"/>
      <c r="B178" s="21"/>
      <c r="C178" s="36" t="s">
        <v>20</v>
      </c>
      <c r="D178" s="26">
        <v>51680</v>
      </c>
      <c r="E178" s="26">
        <v>25175.45</v>
      </c>
      <c r="F178" s="35"/>
    </row>
    <row r="179" spans="1:6" ht="15" customHeight="1">
      <c r="A179" s="41"/>
      <c r="B179" s="21"/>
      <c r="C179" s="141" t="s">
        <v>17</v>
      </c>
      <c r="D179" s="142">
        <v>55094</v>
      </c>
      <c r="E179" s="142">
        <v>38770.49</v>
      </c>
      <c r="F179" s="35"/>
    </row>
    <row r="180" spans="1:6" ht="15" customHeight="1">
      <c r="A180" s="41"/>
      <c r="B180" s="188">
        <v>80150</v>
      </c>
      <c r="C180" s="189" t="s">
        <v>106</v>
      </c>
      <c r="D180" s="190">
        <f>SUM(D181)</f>
        <v>76220</v>
      </c>
      <c r="E180" s="190">
        <f>SUM(E181)</f>
        <v>29697.88</v>
      </c>
      <c r="F180" s="125">
        <f>E180/D180*100</f>
        <v>38.963369194437156</v>
      </c>
    </row>
    <row r="181" spans="1:6" ht="15" customHeight="1">
      <c r="A181" s="41"/>
      <c r="B181" s="21"/>
      <c r="C181" s="31" t="s">
        <v>15</v>
      </c>
      <c r="D181" s="23">
        <f>SUM(D182)</f>
        <v>76220</v>
      </c>
      <c r="E181" s="23">
        <f>SUM(E182)</f>
        <v>29697.88</v>
      </c>
      <c r="F181" s="27">
        <f>E181/D181*100</f>
        <v>38.963369194437156</v>
      </c>
    </row>
    <row r="182" spans="1:6" ht="15" customHeight="1">
      <c r="A182" s="41"/>
      <c r="B182" s="21"/>
      <c r="C182" s="61" t="s">
        <v>16</v>
      </c>
      <c r="D182" s="26">
        <f>SUM(D183:D184)</f>
        <v>76220</v>
      </c>
      <c r="E182" s="26">
        <f>SUM(E183:E184)</f>
        <v>29697.88</v>
      </c>
      <c r="F182" s="35"/>
    </row>
    <row r="183" spans="1:6" ht="15" customHeight="1">
      <c r="A183" s="41"/>
      <c r="B183" s="21"/>
      <c r="C183" s="36" t="s">
        <v>20</v>
      </c>
      <c r="D183" s="26">
        <v>72120</v>
      </c>
      <c r="E183" s="26">
        <v>29697.88</v>
      </c>
      <c r="F183" s="35"/>
    </row>
    <row r="184" spans="1:6" ht="15" customHeight="1">
      <c r="A184" s="41"/>
      <c r="B184" s="21"/>
      <c r="C184" s="141" t="s">
        <v>17</v>
      </c>
      <c r="D184" s="142">
        <v>4100</v>
      </c>
      <c r="E184" s="142">
        <v>0</v>
      </c>
      <c r="F184" s="35"/>
    </row>
    <row r="185" spans="1:6" ht="15" customHeight="1">
      <c r="A185" s="39"/>
      <c r="B185" s="18">
        <v>80195</v>
      </c>
      <c r="C185" s="28" t="s">
        <v>21</v>
      </c>
      <c r="D185" s="29">
        <f>SUM(D186)</f>
        <v>62110</v>
      </c>
      <c r="E185" s="29">
        <f>SUM(E186)</f>
        <v>36492.879999999997</v>
      </c>
      <c r="F185" s="16">
        <f>E185/D185*100</f>
        <v>58.755240701980348</v>
      </c>
    </row>
    <row r="186" spans="1:6" ht="15" customHeight="1">
      <c r="A186" s="41"/>
      <c r="B186" s="21"/>
      <c r="C186" s="31" t="s">
        <v>15</v>
      </c>
      <c r="D186" s="23">
        <f>SUM(D187)</f>
        <v>62110</v>
      </c>
      <c r="E186" s="23">
        <f>SUM(E187)</f>
        <v>36492.879999999997</v>
      </c>
      <c r="F186" s="27">
        <f>E186/D186*100</f>
        <v>58.755240701980348</v>
      </c>
    </row>
    <row r="187" spans="1:6" ht="15" customHeight="1">
      <c r="A187" s="41"/>
      <c r="B187" s="21"/>
      <c r="C187" s="32" t="s">
        <v>16</v>
      </c>
      <c r="D187" s="26">
        <f>SUM(D188:D189)</f>
        <v>62110</v>
      </c>
      <c r="E187" s="26">
        <f>SUM(E188:E189)</f>
        <v>36492.879999999997</v>
      </c>
      <c r="F187" s="35"/>
    </row>
    <row r="188" spans="1:6" ht="15" customHeight="1">
      <c r="A188" s="41"/>
      <c r="B188" s="21"/>
      <c r="C188" s="36" t="s">
        <v>20</v>
      </c>
      <c r="D188" s="26">
        <v>3600</v>
      </c>
      <c r="E188" s="26">
        <v>3600</v>
      </c>
      <c r="F188" s="35"/>
    </row>
    <row r="189" spans="1:6" ht="15" customHeight="1">
      <c r="A189" s="41"/>
      <c r="B189" s="21"/>
      <c r="C189" s="34" t="s">
        <v>17</v>
      </c>
      <c r="D189" s="26">
        <v>58510</v>
      </c>
      <c r="E189" s="26">
        <v>32892.879999999997</v>
      </c>
      <c r="F189" s="35"/>
    </row>
    <row r="190" spans="1:6" ht="15" customHeight="1">
      <c r="A190" s="126">
        <v>851</v>
      </c>
      <c r="B190" s="127"/>
      <c r="C190" s="128" t="s">
        <v>58</v>
      </c>
      <c r="D190" s="129">
        <f>SUM(D191+D196)</f>
        <v>50000</v>
      </c>
      <c r="E190" s="129">
        <f>SUM(E191+E196)</f>
        <v>21238.05</v>
      </c>
      <c r="F190" s="130">
        <f>E190/D190*100</f>
        <v>42.476100000000002</v>
      </c>
    </row>
    <row r="191" spans="1:6" ht="15" customHeight="1">
      <c r="A191" s="39"/>
      <c r="B191" s="18">
        <v>85153</v>
      </c>
      <c r="C191" s="28" t="s">
        <v>89</v>
      </c>
      <c r="D191" s="85">
        <f>SUM(D192)</f>
        <v>10000</v>
      </c>
      <c r="E191" s="85">
        <f>SUM(E192)</f>
        <v>3099</v>
      </c>
      <c r="F191" s="84">
        <f>E191/D191*100</f>
        <v>30.990000000000002</v>
      </c>
    </row>
    <row r="192" spans="1:6" ht="15" customHeight="1">
      <c r="A192" s="44"/>
      <c r="B192" s="60"/>
      <c r="C192" s="31" t="s">
        <v>15</v>
      </c>
      <c r="D192" s="23">
        <f>SUM(D193:D193)</f>
        <v>10000</v>
      </c>
      <c r="E192" s="23">
        <f>SUM(E193:E193)</f>
        <v>3099</v>
      </c>
      <c r="F192" s="27">
        <f>E192/D192*100</f>
        <v>30.990000000000002</v>
      </c>
    </row>
    <row r="193" spans="1:6" ht="15" customHeight="1">
      <c r="A193" s="44"/>
      <c r="B193" s="60"/>
      <c r="C193" s="32" t="s">
        <v>16</v>
      </c>
      <c r="D193" s="33">
        <f>SUM(D194:D195)</f>
        <v>10000</v>
      </c>
      <c r="E193" s="33">
        <f>SUM(E194:E195)</f>
        <v>3099</v>
      </c>
      <c r="F193" s="49"/>
    </row>
    <row r="194" spans="1:6" ht="15" customHeight="1">
      <c r="A194" s="44"/>
      <c r="B194" s="60"/>
      <c r="C194" s="36" t="s">
        <v>20</v>
      </c>
      <c r="D194" s="26">
        <v>5100</v>
      </c>
      <c r="E194" s="26">
        <v>2052</v>
      </c>
      <c r="F194" s="35"/>
    </row>
    <row r="195" spans="1:6" ht="15" customHeight="1">
      <c r="A195" s="86"/>
      <c r="B195" s="87"/>
      <c r="C195" s="34" t="s">
        <v>17</v>
      </c>
      <c r="D195" s="26">
        <v>4900</v>
      </c>
      <c r="E195" s="26">
        <v>1047</v>
      </c>
      <c r="F195" s="35"/>
    </row>
    <row r="196" spans="1:6" ht="15" customHeight="1">
      <c r="A196" s="39"/>
      <c r="B196" s="18">
        <v>85154</v>
      </c>
      <c r="C196" s="28" t="s">
        <v>59</v>
      </c>
      <c r="D196" s="85">
        <f>SUM(D197)</f>
        <v>40000</v>
      </c>
      <c r="E196" s="85">
        <f>SUM(E197)</f>
        <v>18139.05</v>
      </c>
      <c r="F196" s="16">
        <f>E196/D196*100</f>
        <v>45.347624999999994</v>
      </c>
    </row>
    <row r="197" spans="1:6" ht="15" customHeight="1">
      <c r="A197" s="44"/>
      <c r="B197" s="60"/>
      <c r="C197" s="31" t="s">
        <v>15</v>
      </c>
      <c r="D197" s="23">
        <f>SUM(D198:D198)</f>
        <v>40000</v>
      </c>
      <c r="E197" s="23">
        <f>SUM(E198:E198)</f>
        <v>18139.05</v>
      </c>
      <c r="F197" s="27">
        <f>E197/D197*100</f>
        <v>45.347624999999994</v>
      </c>
    </row>
    <row r="198" spans="1:6" ht="15" customHeight="1">
      <c r="A198" s="44"/>
      <c r="B198" s="60"/>
      <c r="C198" s="32" t="s">
        <v>16</v>
      </c>
      <c r="D198" s="33">
        <f>SUM(D199:D200)</f>
        <v>40000</v>
      </c>
      <c r="E198" s="33">
        <f>SUM(E199:E200)</f>
        <v>18139.05</v>
      </c>
      <c r="F198" s="49"/>
    </row>
    <row r="199" spans="1:6" ht="15" customHeight="1">
      <c r="A199" s="44"/>
      <c r="B199" s="60"/>
      <c r="C199" s="36" t="s">
        <v>20</v>
      </c>
      <c r="D199" s="26">
        <v>28580</v>
      </c>
      <c r="E199" s="26">
        <v>17592.46</v>
      </c>
      <c r="F199" s="35"/>
    </row>
    <row r="200" spans="1:6" ht="15" customHeight="1">
      <c r="A200" s="44"/>
      <c r="B200" s="60"/>
      <c r="C200" s="50" t="s">
        <v>17</v>
      </c>
      <c r="D200" s="51">
        <v>11420</v>
      </c>
      <c r="E200" s="51">
        <v>546.59</v>
      </c>
      <c r="F200" s="35"/>
    </row>
    <row r="201" spans="1:6" ht="15" customHeight="1">
      <c r="A201" s="115"/>
      <c r="B201" s="115"/>
      <c r="C201" s="53"/>
      <c r="D201" s="54"/>
      <c r="E201" s="54"/>
      <c r="F201" s="53"/>
    </row>
    <row r="202" spans="1:6" ht="15" customHeight="1">
      <c r="A202" s="114"/>
      <c r="B202" s="114"/>
      <c r="C202" s="56"/>
      <c r="D202" s="57"/>
      <c r="E202" s="57"/>
      <c r="F202" s="56"/>
    </row>
    <row r="203" spans="1:6" ht="15" customHeight="1">
      <c r="A203" s="12">
        <v>852</v>
      </c>
      <c r="B203" s="14"/>
      <c r="C203" s="14" t="s">
        <v>60</v>
      </c>
      <c r="D203" s="15">
        <f>SUM(D204+D207+D211+D218+D226+D234+D237+D240+D243+D253+D259)</f>
        <v>2820075</v>
      </c>
      <c r="E203" s="15">
        <f>SUM(E204+E207+E211+E218+E226+E234+E237+E240+E243+E253+E259)</f>
        <v>1402256.02</v>
      </c>
      <c r="F203" s="16">
        <f>E203/D203*100</f>
        <v>49.724068331516008</v>
      </c>
    </row>
    <row r="204" spans="1:6" ht="15" customHeight="1">
      <c r="A204" s="91"/>
      <c r="B204" s="18">
        <v>85204</v>
      </c>
      <c r="C204" s="92" t="s">
        <v>96</v>
      </c>
      <c r="D204" s="29">
        <f>SUM(D205)</f>
        <v>3960</v>
      </c>
      <c r="E204" s="29">
        <f>SUM(E205)</f>
        <v>1980</v>
      </c>
      <c r="F204" s="16">
        <f>E204/D204*100</f>
        <v>50</v>
      </c>
    </row>
    <row r="205" spans="1:6" ht="15" customHeight="1">
      <c r="A205" s="39"/>
      <c r="B205" s="30"/>
      <c r="C205" s="31" t="s">
        <v>15</v>
      </c>
      <c r="D205" s="23">
        <f>SUM(D206)</f>
        <v>3960</v>
      </c>
      <c r="E205" s="23">
        <f>SUM(E206)</f>
        <v>1980</v>
      </c>
      <c r="F205" s="27">
        <f>E205/D205*100</f>
        <v>50</v>
      </c>
    </row>
    <row r="206" spans="1:6" ht="15" customHeight="1">
      <c r="A206" s="39"/>
      <c r="B206" s="30"/>
      <c r="C206" s="32" t="s">
        <v>25</v>
      </c>
      <c r="D206" s="33">
        <v>3960</v>
      </c>
      <c r="E206" s="33">
        <v>1980</v>
      </c>
      <c r="F206" s="49"/>
    </row>
    <row r="207" spans="1:6" ht="15" customHeight="1">
      <c r="A207" s="91"/>
      <c r="B207" s="18">
        <v>85205</v>
      </c>
      <c r="C207" s="92" t="s">
        <v>90</v>
      </c>
      <c r="D207" s="29">
        <f>SUM(D208)</f>
        <v>3600</v>
      </c>
      <c r="E207" s="29">
        <f>SUM(E208)</f>
        <v>34.1</v>
      </c>
      <c r="F207" s="16">
        <f>E207/D207*100</f>
        <v>0.94722222222222219</v>
      </c>
    </row>
    <row r="208" spans="1:6" ht="15" customHeight="1">
      <c r="A208" s="39"/>
      <c r="B208" s="30"/>
      <c r="C208" s="31" t="s">
        <v>15</v>
      </c>
      <c r="D208" s="23">
        <f>SUM(D209:D209)</f>
        <v>3600</v>
      </c>
      <c r="E208" s="23">
        <f>SUM(E209:E209)</f>
        <v>34.1</v>
      </c>
      <c r="F208" s="27">
        <f>E208/D208*100</f>
        <v>0.94722222222222219</v>
      </c>
    </row>
    <row r="209" spans="1:7" ht="15" customHeight="1">
      <c r="A209" s="39"/>
      <c r="B209" s="30"/>
      <c r="C209" s="32" t="s">
        <v>16</v>
      </c>
      <c r="D209" s="33">
        <f>SUM(D210:D210)</f>
        <v>3600</v>
      </c>
      <c r="E209" s="33">
        <f>SUM(E210:E210)</f>
        <v>34.1</v>
      </c>
      <c r="F209" s="49"/>
    </row>
    <row r="210" spans="1:7" ht="15" customHeight="1">
      <c r="A210" s="39"/>
      <c r="B210" s="30"/>
      <c r="C210" s="34" t="s">
        <v>17</v>
      </c>
      <c r="D210" s="26">
        <v>3600</v>
      </c>
      <c r="E210" s="26">
        <v>34.1</v>
      </c>
      <c r="F210" s="35"/>
    </row>
    <row r="211" spans="1:7" ht="15" customHeight="1">
      <c r="A211" s="44"/>
      <c r="B211" s="18">
        <v>85211</v>
      </c>
      <c r="C211" s="28" t="s">
        <v>108</v>
      </c>
      <c r="D211" s="29">
        <f>SUM(D212:D212)</f>
        <v>1549298</v>
      </c>
      <c r="E211" s="29">
        <f>SUM(E212:E212)</f>
        <v>602721.36</v>
      </c>
      <c r="F211" s="16">
        <f>E211/D211*100</f>
        <v>38.902868266789213</v>
      </c>
    </row>
    <row r="212" spans="1:7" ht="15" customHeight="1">
      <c r="A212" s="44"/>
      <c r="B212" s="60"/>
      <c r="C212" s="31" t="s">
        <v>15</v>
      </c>
      <c r="D212" s="23">
        <f>SUM(D213:D214)</f>
        <v>1549298</v>
      </c>
      <c r="E212" s="23">
        <f>SUM(E213:E214)</f>
        <v>602721.36</v>
      </c>
      <c r="F212" s="27">
        <f>E212/D212*100</f>
        <v>38.902868266789213</v>
      </c>
    </row>
    <row r="213" spans="1:7" ht="15" customHeight="1">
      <c r="A213" s="44"/>
      <c r="B213" s="60"/>
      <c r="C213" s="32" t="s">
        <v>25</v>
      </c>
      <c r="D213" s="33">
        <v>1518919.61</v>
      </c>
      <c r="E213" s="33">
        <v>588330.19999999995</v>
      </c>
      <c r="F213" s="49"/>
    </row>
    <row r="214" spans="1:7" ht="15" customHeight="1">
      <c r="A214" s="44"/>
      <c r="B214" s="60"/>
      <c r="C214" s="32" t="s">
        <v>16</v>
      </c>
      <c r="D214" s="33">
        <f>SUM(D215:D216)</f>
        <v>30378.39</v>
      </c>
      <c r="E214" s="33">
        <f>SUM(E215:E216)</f>
        <v>14391.16</v>
      </c>
      <c r="F214" s="49"/>
    </row>
    <row r="215" spans="1:7" ht="15" customHeight="1">
      <c r="A215" s="44"/>
      <c r="B215" s="60"/>
      <c r="C215" s="36" t="s">
        <v>20</v>
      </c>
      <c r="D215" s="26">
        <v>26794.61</v>
      </c>
      <c r="E215" s="26">
        <v>11408.44</v>
      </c>
      <c r="F215" s="35"/>
    </row>
    <row r="216" spans="1:7" ht="15" customHeight="1">
      <c r="A216" s="44"/>
      <c r="B216" s="60"/>
      <c r="C216" s="50" t="s">
        <v>17</v>
      </c>
      <c r="D216" s="51">
        <v>3583.78</v>
      </c>
      <c r="E216" s="51">
        <v>2982.72</v>
      </c>
      <c r="F216" s="35"/>
    </row>
    <row r="217" spans="1:7" ht="15" customHeight="1">
      <c r="A217" s="44"/>
      <c r="B217" s="18">
        <v>85212</v>
      </c>
      <c r="C217" s="28" t="s">
        <v>61</v>
      </c>
      <c r="D217" s="29"/>
      <c r="E217" s="29"/>
      <c r="F217" s="93"/>
    </row>
    <row r="218" spans="1:7" ht="15" customHeight="1">
      <c r="A218" s="44"/>
      <c r="B218" s="18"/>
      <c r="C218" s="28" t="s">
        <v>62</v>
      </c>
      <c r="D218" s="29">
        <f>SUM(D220:D220)</f>
        <v>817358</v>
      </c>
      <c r="E218" s="29">
        <f>SUM(E220:E220)</f>
        <v>561416.12</v>
      </c>
      <c r="F218" s="16">
        <f>E218/D218*100</f>
        <v>68.686685638361638</v>
      </c>
    </row>
    <row r="219" spans="1:7" ht="15" customHeight="1">
      <c r="A219" s="44"/>
      <c r="B219" s="18"/>
      <c r="C219" s="28" t="s">
        <v>63</v>
      </c>
      <c r="D219" s="29"/>
      <c r="E219" s="29"/>
      <c r="F219" s="16"/>
    </row>
    <row r="220" spans="1:7" ht="15" customHeight="1">
      <c r="A220" s="44"/>
      <c r="B220" s="60"/>
      <c r="C220" s="31" t="s">
        <v>15</v>
      </c>
      <c r="D220" s="23">
        <f>SUM(D221:D222)</f>
        <v>817358</v>
      </c>
      <c r="E220" s="23">
        <f>SUM(E221:E222)</f>
        <v>561416.12</v>
      </c>
      <c r="F220" s="27">
        <f>E220/D220*100</f>
        <v>68.686685638361638</v>
      </c>
      <c r="G220" s="137" t="s">
        <v>104</v>
      </c>
    </row>
    <row r="221" spans="1:7" ht="15" customHeight="1">
      <c r="A221" s="44"/>
      <c r="B221" s="60"/>
      <c r="C221" s="32" t="s">
        <v>25</v>
      </c>
      <c r="D221" s="33">
        <v>721920</v>
      </c>
      <c r="E221" s="33">
        <v>510653.85</v>
      </c>
      <c r="F221" s="49"/>
    </row>
    <row r="222" spans="1:7" ht="15" customHeight="1">
      <c r="A222" s="44"/>
      <c r="B222" s="60"/>
      <c r="C222" s="32" t="s">
        <v>16</v>
      </c>
      <c r="D222" s="33">
        <f>SUM(D223:D224)</f>
        <v>95438</v>
      </c>
      <c r="E222" s="33">
        <f>SUM(E223:E224)</f>
        <v>50762.270000000004</v>
      </c>
      <c r="F222" s="49"/>
    </row>
    <row r="223" spans="1:7" ht="15" customHeight="1">
      <c r="A223" s="44"/>
      <c r="B223" s="60"/>
      <c r="C223" s="36" t="s">
        <v>20</v>
      </c>
      <c r="D223" s="26">
        <v>82924</v>
      </c>
      <c r="E223" s="26">
        <v>46138.97</v>
      </c>
      <c r="F223" s="35"/>
    </row>
    <row r="224" spans="1:7" ht="15" customHeight="1">
      <c r="A224" s="44"/>
      <c r="B224" s="60"/>
      <c r="C224" s="50" t="s">
        <v>17</v>
      </c>
      <c r="D224" s="51">
        <v>12514</v>
      </c>
      <c r="E224" s="51">
        <v>4623.3</v>
      </c>
      <c r="F224" s="35"/>
    </row>
    <row r="225" spans="1:6" ht="15" customHeight="1">
      <c r="A225" s="39"/>
      <c r="B225" s="18">
        <v>85213</v>
      </c>
      <c r="C225" s="28" t="s">
        <v>64</v>
      </c>
      <c r="D225" s="29"/>
      <c r="E225" s="29"/>
      <c r="F225" s="93"/>
    </row>
    <row r="226" spans="1:6" ht="15" customHeight="1">
      <c r="A226" s="39"/>
      <c r="B226" s="18"/>
      <c r="C226" s="28" t="s">
        <v>65</v>
      </c>
      <c r="D226" s="29">
        <f>SUM(D230)</f>
        <v>13912</v>
      </c>
      <c r="E226" s="29">
        <f>SUM(E230)</f>
        <v>9280.06</v>
      </c>
      <c r="F226" s="16">
        <f>E226/D226*100</f>
        <v>66.705434157561811</v>
      </c>
    </row>
    <row r="227" spans="1:6" ht="15" customHeight="1">
      <c r="A227" s="39"/>
      <c r="B227" s="18"/>
      <c r="C227" s="28" t="s">
        <v>66</v>
      </c>
      <c r="D227" s="29"/>
      <c r="E227" s="29"/>
      <c r="F227" s="93"/>
    </row>
    <row r="228" spans="1:6" ht="15" customHeight="1">
      <c r="A228" s="39"/>
      <c r="B228" s="18"/>
      <c r="C228" s="28" t="s">
        <v>67</v>
      </c>
      <c r="D228" s="94"/>
      <c r="E228" s="94"/>
      <c r="F228" s="93"/>
    </row>
    <row r="229" spans="1:6" ht="15" customHeight="1">
      <c r="A229" s="44"/>
      <c r="B229" s="60"/>
      <c r="C229" s="28" t="s">
        <v>68</v>
      </c>
      <c r="D229" s="94"/>
      <c r="E229" s="94"/>
      <c r="F229" s="93"/>
    </row>
    <row r="230" spans="1:6" ht="15" customHeight="1">
      <c r="A230" s="44"/>
      <c r="B230" s="60"/>
      <c r="C230" s="31" t="s">
        <v>15</v>
      </c>
      <c r="D230" s="23">
        <f>SUM(D232:D232)</f>
        <v>13912</v>
      </c>
      <c r="E230" s="23">
        <f>SUM(E232:E232)</f>
        <v>9280.06</v>
      </c>
      <c r="F230" s="27">
        <f>E230/D230*100</f>
        <v>66.705434157561811</v>
      </c>
    </row>
    <row r="231" spans="1:6" ht="15" customHeight="1">
      <c r="A231" s="44"/>
      <c r="B231" s="60"/>
      <c r="C231" s="32" t="s">
        <v>16</v>
      </c>
      <c r="D231" s="23">
        <f>SUM(D232)</f>
        <v>13912</v>
      </c>
      <c r="E231" s="23">
        <f>SUM(E232)</f>
        <v>9280.06</v>
      </c>
      <c r="F231" s="48"/>
    </row>
    <row r="232" spans="1:6" ht="15" customHeight="1">
      <c r="A232" s="44"/>
      <c r="B232" s="60"/>
      <c r="C232" s="34" t="s">
        <v>17</v>
      </c>
      <c r="D232" s="33">
        <v>13912</v>
      </c>
      <c r="E232" s="33">
        <v>9280.06</v>
      </c>
      <c r="F232" s="49"/>
    </row>
    <row r="233" spans="1:6" ht="15" customHeight="1">
      <c r="A233" s="39"/>
      <c r="B233" s="18">
        <v>85214</v>
      </c>
      <c r="C233" s="58" t="s">
        <v>69</v>
      </c>
      <c r="D233" s="59"/>
      <c r="E233" s="59"/>
      <c r="F233" s="93"/>
    </row>
    <row r="234" spans="1:6" ht="15" customHeight="1">
      <c r="A234" s="39"/>
      <c r="B234" s="18"/>
      <c r="C234" s="28" t="s">
        <v>70</v>
      </c>
      <c r="D234" s="29">
        <f>SUM(D235)</f>
        <v>24000</v>
      </c>
      <c r="E234" s="29">
        <f>SUM(E235)</f>
        <v>10137.39</v>
      </c>
      <c r="F234" s="16">
        <f>E234/D234*100</f>
        <v>42.239125000000001</v>
      </c>
    </row>
    <row r="235" spans="1:6" ht="15" customHeight="1">
      <c r="A235" s="44"/>
      <c r="B235" s="60"/>
      <c r="C235" s="95" t="s">
        <v>15</v>
      </c>
      <c r="D235" s="96">
        <f>SUM(D236:D236)</f>
        <v>24000</v>
      </c>
      <c r="E235" s="96">
        <f>SUM(E236:E236)</f>
        <v>10137.39</v>
      </c>
      <c r="F235" s="27">
        <f>E235/D235*100</f>
        <v>42.239125000000001</v>
      </c>
    </row>
    <row r="236" spans="1:6" ht="15" customHeight="1">
      <c r="A236" s="44"/>
      <c r="B236" s="60"/>
      <c r="C236" s="148" t="s">
        <v>25</v>
      </c>
      <c r="D236" s="162">
        <v>24000</v>
      </c>
      <c r="E236" s="162">
        <v>10137.39</v>
      </c>
      <c r="F236" s="49"/>
    </row>
    <row r="237" spans="1:6" ht="15" customHeight="1">
      <c r="A237" s="44"/>
      <c r="B237" s="18">
        <v>85215</v>
      </c>
      <c r="C237" s="28" t="s">
        <v>71</v>
      </c>
      <c r="D237" s="29">
        <f>SUM(D238)</f>
        <v>2000</v>
      </c>
      <c r="E237" s="29">
        <f>SUM(E238)</f>
        <v>0</v>
      </c>
      <c r="F237" s="27">
        <f>E237/D237*100</f>
        <v>0</v>
      </c>
    </row>
    <row r="238" spans="1:6" ht="15" customHeight="1">
      <c r="A238" s="44"/>
      <c r="B238" s="60"/>
      <c r="C238" s="31" t="s">
        <v>15</v>
      </c>
      <c r="D238" s="23">
        <f>SUM(D239:D239)</f>
        <v>2000</v>
      </c>
      <c r="E238" s="23">
        <f>SUM(E239:E239)</f>
        <v>0</v>
      </c>
      <c r="F238" s="27">
        <f>E238/D238*100</f>
        <v>0</v>
      </c>
    </row>
    <row r="239" spans="1:6" ht="15" customHeight="1">
      <c r="A239" s="41"/>
      <c r="B239" s="21"/>
      <c r="C239" s="32" t="s">
        <v>25</v>
      </c>
      <c r="D239" s="33">
        <v>2000</v>
      </c>
      <c r="E239" s="33">
        <v>0</v>
      </c>
      <c r="F239" s="27"/>
    </row>
    <row r="240" spans="1:6" ht="15" customHeight="1">
      <c r="A240" s="41"/>
      <c r="B240" s="18">
        <v>85216</v>
      </c>
      <c r="C240" s="28" t="s">
        <v>72</v>
      </c>
      <c r="D240" s="29">
        <f>SUM(D241)</f>
        <v>63744</v>
      </c>
      <c r="E240" s="29">
        <f>SUM(E241)</f>
        <v>45283</v>
      </c>
      <c r="F240" s="27">
        <f t="shared" ref="F240:F241" si="0">E240/D240*100</f>
        <v>71.03884287148594</v>
      </c>
    </row>
    <row r="241" spans="1:7" ht="15" customHeight="1">
      <c r="A241" s="41"/>
      <c r="B241" s="60"/>
      <c r="C241" s="31" t="s">
        <v>15</v>
      </c>
      <c r="D241" s="23">
        <f>SUM(D242:D242)</f>
        <v>63744</v>
      </c>
      <c r="E241" s="23">
        <f>SUM(E242:E242)</f>
        <v>45283</v>
      </c>
      <c r="F241" s="27">
        <f t="shared" si="0"/>
        <v>71.03884287148594</v>
      </c>
    </row>
    <row r="242" spans="1:7" ht="15" customHeight="1">
      <c r="A242" s="41"/>
      <c r="B242" s="21"/>
      <c r="C242" s="61" t="s">
        <v>25</v>
      </c>
      <c r="D242" s="66">
        <v>63744</v>
      </c>
      <c r="E242" s="66">
        <v>45283</v>
      </c>
      <c r="F242" s="49"/>
    </row>
    <row r="243" spans="1:7" ht="15" customHeight="1">
      <c r="A243" s="91"/>
      <c r="B243" s="18">
        <v>85219</v>
      </c>
      <c r="C243" s="40" t="s">
        <v>73</v>
      </c>
      <c r="D243" s="29">
        <f>SUM(D244)</f>
        <v>197001</v>
      </c>
      <c r="E243" s="29">
        <f>SUM(E244)</f>
        <v>98725.93</v>
      </c>
      <c r="F243" s="16">
        <f>E243/D243*100</f>
        <v>50.114430891213743</v>
      </c>
    </row>
    <row r="244" spans="1:7" ht="15" customHeight="1">
      <c r="A244" s="39"/>
      <c r="B244" s="30"/>
      <c r="C244" s="31" t="s">
        <v>15</v>
      </c>
      <c r="D244" s="23">
        <f>SUM(D245:D246)</f>
        <v>197001</v>
      </c>
      <c r="E244" s="23">
        <f>SUM(E245:E246)</f>
        <v>98725.93</v>
      </c>
      <c r="F244" s="27">
        <f>E244/D244*100</f>
        <v>50.114430891213743</v>
      </c>
    </row>
    <row r="245" spans="1:7" ht="15" customHeight="1">
      <c r="A245" s="39"/>
      <c r="B245" s="30"/>
      <c r="C245" s="32" t="s">
        <v>25</v>
      </c>
      <c r="D245" s="33">
        <v>4700</v>
      </c>
      <c r="E245" s="33">
        <v>1231.78</v>
      </c>
      <c r="F245" s="49"/>
    </row>
    <row r="246" spans="1:7" ht="15" customHeight="1">
      <c r="A246" s="39"/>
      <c r="B246" s="30"/>
      <c r="C246" s="32" t="s">
        <v>16</v>
      </c>
      <c r="D246" s="33">
        <f>SUM(D247:D248)</f>
        <v>192301</v>
      </c>
      <c r="E246" s="33">
        <f>SUM(E247:E248)</f>
        <v>97494.15</v>
      </c>
      <c r="F246" s="49"/>
    </row>
    <row r="247" spans="1:7" ht="15" customHeight="1">
      <c r="A247" s="39"/>
      <c r="B247" s="30"/>
      <c r="C247" s="36" t="s">
        <v>20</v>
      </c>
      <c r="D247" s="26">
        <v>166720</v>
      </c>
      <c r="E247" s="26">
        <v>83224.87</v>
      </c>
      <c r="F247" s="35"/>
      <c r="G247" s="1"/>
    </row>
    <row r="248" spans="1:7" ht="15" customHeight="1">
      <c r="A248" s="39"/>
      <c r="B248" s="30"/>
      <c r="C248" s="50" t="s">
        <v>17</v>
      </c>
      <c r="D248" s="51">
        <v>25581</v>
      </c>
      <c r="E248" s="51">
        <v>14269.28</v>
      </c>
      <c r="F248" s="35"/>
    </row>
    <row r="249" spans="1:7" ht="15" customHeight="1">
      <c r="A249" s="193"/>
      <c r="B249" s="193"/>
      <c r="C249" s="53"/>
      <c r="D249" s="54"/>
      <c r="E249" s="54"/>
      <c r="F249" s="53"/>
    </row>
    <row r="250" spans="1:7" ht="15" customHeight="1">
      <c r="A250" s="191"/>
      <c r="B250" s="191"/>
      <c r="C250" s="111"/>
      <c r="D250" s="112"/>
      <c r="E250" s="112"/>
      <c r="F250" s="111"/>
    </row>
    <row r="251" spans="1:7" ht="15" customHeight="1">
      <c r="A251" s="191"/>
      <c r="B251" s="191"/>
      <c r="C251" s="111"/>
      <c r="D251" s="112"/>
      <c r="E251" s="112"/>
      <c r="F251" s="111"/>
    </row>
    <row r="252" spans="1:7" ht="15" customHeight="1">
      <c r="A252" s="192"/>
      <c r="B252" s="192"/>
      <c r="C252" s="56"/>
      <c r="D252" s="57"/>
      <c r="E252" s="57"/>
      <c r="F252" s="56"/>
    </row>
    <row r="253" spans="1:7" ht="15" customHeight="1">
      <c r="A253" s="91"/>
      <c r="B253" s="122">
        <v>85228</v>
      </c>
      <c r="C253" s="123" t="s">
        <v>74</v>
      </c>
      <c r="D253" s="124">
        <f>SUM(D254)</f>
        <v>39500</v>
      </c>
      <c r="E253" s="124">
        <f>SUM(E254)</f>
        <v>19561.86</v>
      </c>
      <c r="F253" s="125">
        <f>E253/D253*100</f>
        <v>49.523696202531646</v>
      </c>
    </row>
    <row r="254" spans="1:7" ht="15" customHeight="1">
      <c r="A254" s="39"/>
      <c r="B254" s="30"/>
      <c r="C254" s="31" t="s">
        <v>15</v>
      </c>
      <c r="D254" s="23">
        <f>SUM(D255:D256)</f>
        <v>39500</v>
      </c>
      <c r="E254" s="23">
        <f>SUM(E255:E256)</f>
        <v>19561.86</v>
      </c>
      <c r="F254" s="27">
        <f>E254/D254*100</f>
        <v>49.523696202531646</v>
      </c>
    </row>
    <row r="255" spans="1:7" ht="15" customHeight="1">
      <c r="A255" s="39"/>
      <c r="B255" s="30"/>
      <c r="C255" s="32" t="s">
        <v>25</v>
      </c>
      <c r="D255" s="33">
        <v>1350</v>
      </c>
      <c r="E255" s="33">
        <v>0</v>
      </c>
      <c r="F255" s="49"/>
    </row>
    <row r="256" spans="1:7" ht="15" customHeight="1">
      <c r="A256" s="39"/>
      <c r="B256" s="30"/>
      <c r="C256" s="32" t="s">
        <v>16</v>
      </c>
      <c r="D256" s="33">
        <f>SUM(D257:D258)</f>
        <v>38150</v>
      </c>
      <c r="E256" s="33">
        <f>SUM(E257:E258)</f>
        <v>19561.86</v>
      </c>
      <c r="F256" s="49"/>
    </row>
    <row r="257" spans="1:9" ht="15" customHeight="1">
      <c r="A257" s="39"/>
      <c r="B257" s="30"/>
      <c r="C257" s="36" t="s">
        <v>20</v>
      </c>
      <c r="D257" s="26">
        <v>37000</v>
      </c>
      <c r="E257" s="26">
        <v>18741.41</v>
      </c>
      <c r="F257" s="35"/>
    </row>
    <row r="258" spans="1:9" ht="15" customHeight="1">
      <c r="A258" s="39"/>
      <c r="B258" s="30"/>
      <c r="C258" s="34" t="s">
        <v>17</v>
      </c>
      <c r="D258" s="26">
        <v>1150</v>
      </c>
      <c r="E258" s="26">
        <v>820.45</v>
      </c>
      <c r="F258" s="35"/>
    </row>
    <row r="259" spans="1:9" ht="15" customHeight="1">
      <c r="A259" s="44"/>
      <c r="B259" s="18">
        <v>85295</v>
      </c>
      <c r="C259" s="40" t="s">
        <v>21</v>
      </c>
      <c r="D259" s="29">
        <f>SUM(D260)</f>
        <v>105702</v>
      </c>
      <c r="E259" s="29">
        <f>SUM(E260)</f>
        <v>53116.2</v>
      </c>
      <c r="F259" s="16">
        <f>E259/D259*100</f>
        <v>50.250894022818869</v>
      </c>
      <c r="I259" s="6"/>
    </row>
    <row r="260" spans="1:9" ht="15" customHeight="1">
      <c r="A260" s="41"/>
      <c r="B260" s="21"/>
      <c r="C260" s="31" t="s">
        <v>15</v>
      </c>
      <c r="D260" s="23">
        <f>SUM(D261:D262)</f>
        <v>105702</v>
      </c>
      <c r="E260" s="23">
        <f>SUM(E261:E262)</f>
        <v>53116.2</v>
      </c>
      <c r="F260" s="27">
        <f>E260/D260*100</f>
        <v>50.250894022818869</v>
      </c>
    </row>
    <row r="261" spans="1:9" ht="15" customHeight="1">
      <c r="A261" s="41"/>
      <c r="B261" s="21"/>
      <c r="C261" s="32" t="s">
        <v>25</v>
      </c>
      <c r="D261" s="33">
        <v>42621</v>
      </c>
      <c r="E261" s="33">
        <v>22058.27</v>
      </c>
      <c r="F261" s="49"/>
    </row>
    <row r="262" spans="1:9" ht="15" customHeight="1">
      <c r="A262" s="41"/>
      <c r="B262" s="21"/>
      <c r="C262" s="32" t="s">
        <v>16</v>
      </c>
      <c r="D262" s="33">
        <f>SUM(D263:D263)</f>
        <v>63081</v>
      </c>
      <c r="E262" s="33">
        <f>SUM(E263:E263)</f>
        <v>31057.93</v>
      </c>
      <c r="F262" s="49"/>
    </row>
    <row r="263" spans="1:9" ht="15" customHeight="1">
      <c r="A263" s="41"/>
      <c r="B263" s="21"/>
      <c r="C263" s="34" t="s">
        <v>17</v>
      </c>
      <c r="D263" s="26">
        <v>63081</v>
      </c>
      <c r="E263" s="26">
        <v>31057.93</v>
      </c>
      <c r="F263" s="48"/>
    </row>
    <row r="264" spans="1:9" ht="15" customHeight="1">
      <c r="A264" s="12">
        <v>854</v>
      </c>
      <c r="B264" s="14"/>
      <c r="C264" s="14" t="s">
        <v>75</v>
      </c>
      <c r="D264" s="15">
        <f>SUM(D265+D268)</f>
        <v>18877</v>
      </c>
      <c r="E264" s="15">
        <f>SUM(E265+E268)</f>
        <v>10782.74</v>
      </c>
      <c r="F264" s="16">
        <f>E264/D264*100</f>
        <v>57.121046776500506</v>
      </c>
    </row>
    <row r="265" spans="1:9" ht="15" customHeight="1">
      <c r="A265" s="91"/>
      <c r="B265" s="122">
        <v>85406</v>
      </c>
      <c r="C265" s="123" t="s">
        <v>101</v>
      </c>
      <c r="D265" s="124">
        <f>SUM(D266)</f>
        <v>1680</v>
      </c>
      <c r="E265" s="124">
        <f>SUM(E266)</f>
        <v>840</v>
      </c>
      <c r="F265" s="125">
        <f>E265/D265*100</f>
        <v>50</v>
      </c>
    </row>
    <row r="266" spans="1:9" ht="15" customHeight="1">
      <c r="A266" s="44"/>
      <c r="B266" s="82"/>
      <c r="C266" s="31" t="s">
        <v>15</v>
      </c>
      <c r="D266" s="168">
        <f>SUM(D267:D267)</f>
        <v>1680</v>
      </c>
      <c r="E266" s="167">
        <f>SUM(E267:E267)</f>
        <v>840</v>
      </c>
      <c r="F266" s="27">
        <f>E266/D266*100</f>
        <v>50</v>
      </c>
    </row>
    <row r="267" spans="1:9" ht="15" customHeight="1">
      <c r="A267" s="44"/>
      <c r="B267" s="82"/>
      <c r="C267" s="163" t="s">
        <v>42</v>
      </c>
      <c r="D267" s="169">
        <v>1680</v>
      </c>
      <c r="E267" s="173">
        <v>840</v>
      </c>
      <c r="F267" s="35"/>
    </row>
    <row r="268" spans="1:9" ht="15" customHeight="1">
      <c r="A268" s="44"/>
      <c r="B268" s="18">
        <v>85415</v>
      </c>
      <c r="C268" s="164" t="s">
        <v>76</v>
      </c>
      <c r="D268" s="170">
        <f>SUM(D269)</f>
        <v>17197</v>
      </c>
      <c r="E268" s="174">
        <f>SUM(E269)</f>
        <v>9942.74</v>
      </c>
      <c r="F268" s="16">
        <f>E268/D268*100</f>
        <v>57.816712217247193</v>
      </c>
    </row>
    <row r="269" spans="1:9" ht="15" customHeight="1">
      <c r="A269" s="41"/>
      <c r="B269" s="82"/>
      <c r="C269" s="165" t="s">
        <v>15</v>
      </c>
      <c r="D269" s="171">
        <f>SUM(D270:D270)</f>
        <v>17197</v>
      </c>
      <c r="E269" s="175">
        <f>SUM(E270:E270)</f>
        <v>9942.74</v>
      </c>
      <c r="F269" s="27">
        <f>E269/D269*100</f>
        <v>57.816712217247193</v>
      </c>
    </row>
    <row r="270" spans="1:9" ht="15" customHeight="1">
      <c r="A270" s="41"/>
      <c r="B270" s="82"/>
      <c r="C270" s="166" t="s">
        <v>25</v>
      </c>
      <c r="D270" s="172">
        <v>17197</v>
      </c>
      <c r="E270" s="149">
        <v>9942.74</v>
      </c>
      <c r="F270" s="48"/>
    </row>
    <row r="271" spans="1:9" ht="15" customHeight="1">
      <c r="A271" s="88">
        <v>900</v>
      </c>
      <c r="B271" s="89"/>
      <c r="C271" s="89" t="s">
        <v>77</v>
      </c>
      <c r="D271" s="15">
        <f>SUM(D276,D280,D286,D272)</f>
        <v>749607</v>
      </c>
      <c r="E271" s="15">
        <f>SUM(E276,E280,E286,E272)</f>
        <v>439441.04000000004</v>
      </c>
      <c r="F271" s="84">
        <f>E271/D271*100</f>
        <v>58.622857043757605</v>
      </c>
    </row>
    <row r="272" spans="1:9" ht="15" customHeight="1">
      <c r="A272" s="121"/>
      <c r="B272" s="40">
        <v>90002</v>
      </c>
      <c r="C272" s="176" t="s">
        <v>98</v>
      </c>
      <c r="D272" s="177">
        <f t="shared" ref="D272:E273" si="1">SUM(D273)</f>
        <v>290730</v>
      </c>
      <c r="E272" s="177">
        <f t="shared" si="1"/>
        <v>125633.60000000001</v>
      </c>
      <c r="F272" s="16">
        <f>E272/D272*100</f>
        <v>43.213153097375574</v>
      </c>
    </row>
    <row r="273" spans="1:6" ht="15" customHeight="1">
      <c r="A273" s="91"/>
      <c r="B273" s="178"/>
      <c r="C273" s="180" t="s">
        <v>15</v>
      </c>
      <c r="D273" s="145">
        <f t="shared" si="1"/>
        <v>290730</v>
      </c>
      <c r="E273" s="147">
        <f t="shared" si="1"/>
        <v>125633.60000000001</v>
      </c>
      <c r="F273" s="27">
        <f>E273/D273*100</f>
        <v>43.213153097375574</v>
      </c>
    </row>
    <row r="274" spans="1:6" ht="15" customHeight="1">
      <c r="A274" s="91"/>
      <c r="B274" s="18"/>
      <c r="C274" s="181" t="s">
        <v>16</v>
      </c>
      <c r="D274" s="179">
        <f>SUM(D275:D275)</f>
        <v>290730</v>
      </c>
      <c r="E274" s="182">
        <f>SUM(E275:E275)</f>
        <v>125633.60000000001</v>
      </c>
      <c r="F274" s="16"/>
    </row>
    <row r="275" spans="1:6" ht="15" customHeight="1">
      <c r="A275" s="91"/>
      <c r="B275" s="18"/>
      <c r="C275" s="34" t="s">
        <v>17</v>
      </c>
      <c r="D275" s="26">
        <v>290730</v>
      </c>
      <c r="E275" s="26">
        <v>125633.60000000001</v>
      </c>
      <c r="F275" s="16"/>
    </row>
    <row r="276" spans="1:6" ht="15" customHeight="1">
      <c r="A276" s="91"/>
      <c r="B276" s="18">
        <v>90003</v>
      </c>
      <c r="C276" s="28" t="s">
        <v>78</v>
      </c>
      <c r="D276" s="29">
        <f>SUM(D277)</f>
        <v>43500</v>
      </c>
      <c r="E276" s="29">
        <f>SUM(E277)</f>
        <v>16067.25</v>
      </c>
      <c r="F276" s="16">
        <f>E276/D276*100</f>
        <v>36.936206896551724</v>
      </c>
    </row>
    <row r="277" spans="1:6" ht="15" customHeight="1">
      <c r="A277" s="44"/>
      <c r="B277" s="60"/>
      <c r="C277" s="31" t="s">
        <v>15</v>
      </c>
      <c r="D277" s="23">
        <f t="shared" ref="D277:E278" si="2">SUM(D278)</f>
        <v>43500</v>
      </c>
      <c r="E277" s="23">
        <f t="shared" si="2"/>
        <v>16067.25</v>
      </c>
      <c r="F277" s="27">
        <f>E277/D277*100</f>
        <v>36.936206896551724</v>
      </c>
    </row>
    <row r="278" spans="1:6" ht="15" customHeight="1">
      <c r="A278" s="44"/>
      <c r="B278" s="60"/>
      <c r="C278" s="61" t="s">
        <v>16</v>
      </c>
      <c r="D278" s="51">
        <f t="shared" si="2"/>
        <v>43500</v>
      </c>
      <c r="E278" s="51">
        <f t="shared" si="2"/>
        <v>16067.25</v>
      </c>
      <c r="F278" s="35"/>
    </row>
    <row r="279" spans="1:6" ht="15" customHeight="1">
      <c r="A279" s="41"/>
      <c r="B279" s="21"/>
      <c r="C279" s="82" t="s">
        <v>17</v>
      </c>
      <c r="D279" s="43">
        <v>43500</v>
      </c>
      <c r="E279" s="43">
        <v>16067.25</v>
      </c>
      <c r="F279" s="35"/>
    </row>
    <row r="280" spans="1:6" ht="15" customHeight="1">
      <c r="A280" s="91"/>
      <c r="B280" s="18">
        <v>90015</v>
      </c>
      <c r="C280" s="40" t="s">
        <v>79</v>
      </c>
      <c r="D280" s="29">
        <f>SUM(D281+D283)</f>
        <v>413377</v>
      </c>
      <c r="E280" s="29">
        <f>SUM(E281+E283)</f>
        <v>297715.19</v>
      </c>
      <c r="F280" s="16">
        <f>E280/D280*100</f>
        <v>72.020259956407827</v>
      </c>
    </row>
    <row r="281" spans="1:6" ht="15" customHeight="1">
      <c r="A281" s="39"/>
      <c r="B281" s="30"/>
      <c r="C281" s="31" t="s">
        <v>41</v>
      </c>
      <c r="D281" s="23">
        <f>SUM(D282)</f>
        <v>78377</v>
      </c>
      <c r="E281" s="23">
        <f>SUM(E282)</f>
        <v>42</v>
      </c>
      <c r="F281" s="99">
        <f>E281/D281*100</f>
        <v>5.3587149291246153E-2</v>
      </c>
    </row>
    <row r="282" spans="1:6" ht="15" customHeight="1">
      <c r="A282" s="39"/>
      <c r="B282" s="30"/>
      <c r="C282" s="25" t="s">
        <v>12</v>
      </c>
      <c r="D282" s="26">
        <v>78377</v>
      </c>
      <c r="E282" s="26">
        <v>42</v>
      </c>
      <c r="F282" s="27"/>
    </row>
    <row r="283" spans="1:6" ht="15" customHeight="1">
      <c r="A283" s="41"/>
      <c r="B283" s="21"/>
      <c r="C283" s="31" t="s">
        <v>15</v>
      </c>
      <c r="D283" s="23">
        <f>SUM(D284)</f>
        <v>335000</v>
      </c>
      <c r="E283" s="23">
        <f>SUM(E284)</f>
        <v>297673.19</v>
      </c>
      <c r="F283" s="27">
        <f>E283/D283*100</f>
        <v>88.857668656716413</v>
      </c>
    </row>
    <row r="284" spans="1:6" ht="15" customHeight="1">
      <c r="A284" s="41"/>
      <c r="B284" s="21"/>
      <c r="C284" s="32" t="s">
        <v>16</v>
      </c>
      <c r="D284" s="26">
        <f>SUM(D285)</f>
        <v>335000</v>
      </c>
      <c r="E284" s="26">
        <f>SUM(E285)</f>
        <v>297673.19</v>
      </c>
      <c r="F284" s="35"/>
    </row>
    <row r="285" spans="1:6" ht="15" customHeight="1">
      <c r="A285" s="41"/>
      <c r="B285" s="21"/>
      <c r="C285" s="141" t="s">
        <v>17</v>
      </c>
      <c r="D285" s="142">
        <v>335000</v>
      </c>
      <c r="E285" s="142">
        <v>297673.19</v>
      </c>
      <c r="F285" s="35"/>
    </row>
    <row r="286" spans="1:6" ht="15" customHeight="1">
      <c r="A286" s="44"/>
      <c r="B286" s="60">
        <v>90095</v>
      </c>
      <c r="C286" s="143" t="s">
        <v>21</v>
      </c>
      <c r="D286" s="144">
        <f t="shared" ref="D286:E288" si="3">SUM(D287)</f>
        <v>2000</v>
      </c>
      <c r="E286" s="144">
        <f t="shared" si="3"/>
        <v>25</v>
      </c>
      <c r="F286" s="27">
        <f>E286/D286*100</f>
        <v>1.25</v>
      </c>
    </row>
    <row r="287" spans="1:6" ht="15" customHeight="1">
      <c r="A287" s="41"/>
      <c r="B287" s="21"/>
      <c r="C287" s="64" t="s">
        <v>15</v>
      </c>
      <c r="D287" s="65">
        <f t="shared" si="3"/>
        <v>2000</v>
      </c>
      <c r="E287" s="65">
        <f t="shared" si="3"/>
        <v>25</v>
      </c>
      <c r="F287" s="27">
        <f>E287/D287*100</f>
        <v>1.25</v>
      </c>
    </row>
    <row r="288" spans="1:6" ht="15" customHeight="1">
      <c r="A288" s="41"/>
      <c r="B288" s="21"/>
      <c r="C288" s="32" t="s">
        <v>16</v>
      </c>
      <c r="D288" s="26">
        <f t="shared" si="3"/>
        <v>2000</v>
      </c>
      <c r="E288" s="26">
        <f t="shared" si="3"/>
        <v>25</v>
      </c>
      <c r="F288" s="35"/>
    </row>
    <row r="289" spans="1:6" ht="15" customHeight="1">
      <c r="A289" s="41"/>
      <c r="B289" s="21"/>
      <c r="C289" s="34" t="s">
        <v>17</v>
      </c>
      <c r="D289" s="26">
        <v>2000</v>
      </c>
      <c r="E289" s="26">
        <v>25</v>
      </c>
      <c r="F289" s="35"/>
    </row>
    <row r="290" spans="1:6" ht="15" customHeight="1">
      <c r="A290" s="88">
        <v>921</v>
      </c>
      <c r="B290" s="89"/>
      <c r="C290" s="89" t="s">
        <v>80</v>
      </c>
      <c r="D290" s="90">
        <f>SUM(D293)</f>
        <v>190000</v>
      </c>
      <c r="E290" s="90">
        <f>SUM(E293)</f>
        <v>95000.2</v>
      </c>
      <c r="F290" s="84">
        <f>E290/D290*100</f>
        <v>50.000105263157891</v>
      </c>
    </row>
    <row r="291" spans="1:6" ht="15" customHeight="1">
      <c r="A291" s="100"/>
      <c r="B291" s="18">
        <v>92116</v>
      </c>
      <c r="C291" s="40" t="s">
        <v>81</v>
      </c>
      <c r="D291" s="29">
        <f>SUM(D292)</f>
        <v>190000</v>
      </c>
      <c r="E291" s="29">
        <f>SUM(E292)</f>
        <v>95000.2</v>
      </c>
      <c r="F291" s="16">
        <f>E291/D291*100</f>
        <v>50.000105263157891</v>
      </c>
    </row>
    <row r="292" spans="1:6" ht="15" customHeight="1">
      <c r="A292" s="100"/>
      <c r="B292" s="21"/>
      <c r="C292" s="36" t="s">
        <v>15</v>
      </c>
      <c r="D292" s="26">
        <f>SUM(D293)</f>
        <v>190000</v>
      </c>
      <c r="E292" s="26">
        <f>SUM(E293)</f>
        <v>95000.2</v>
      </c>
      <c r="F292" s="27">
        <f>E292/D292*100</f>
        <v>50.000105263157891</v>
      </c>
    </row>
    <row r="293" spans="1:6" ht="15" customHeight="1">
      <c r="A293" s="100"/>
      <c r="B293" s="21"/>
      <c r="C293" s="68" t="s">
        <v>42</v>
      </c>
      <c r="D293" s="26">
        <v>190000</v>
      </c>
      <c r="E293" s="26">
        <v>95000.2</v>
      </c>
      <c r="F293" s="35"/>
    </row>
    <row r="294" spans="1:6" ht="15" customHeight="1">
      <c r="A294" s="12">
        <v>926</v>
      </c>
      <c r="B294" s="13"/>
      <c r="C294" s="14" t="s">
        <v>99</v>
      </c>
      <c r="D294" s="15">
        <f t="shared" ref="D294:E296" si="4">SUM(D295)</f>
        <v>20000</v>
      </c>
      <c r="E294" s="15">
        <f t="shared" si="4"/>
        <v>8000</v>
      </c>
      <c r="F294" s="16">
        <f>E294/D294*100</f>
        <v>40</v>
      </c>
    </row>
    <row r="295" spans="1:6" ht="15" customHeight="1">
      <c r="A295" s="44"/>
      <c r="B295" s="18">
        <v>92605</v>
      </c>
      <c r="C295" s="28" t="s">
        <v>100</v>
      </c>
      <c r="D295" s="29">
        <f t="shared" si="4"/>
        <v>20000</v>
      </c>
      <c r="E295" s="29">
        <f t="shared" si="4"/>
        <v>8000</v>
      </c>
      <c r="F295" s="16">
        <f>E295/D295*100</f>
        <v>40</v>
      </c>
    </row>
    <row r="296" spans="1:6" ht="15" customHeight="1">
      <c r="A296" s="44"/>
      <c r="B296" s="21"/>
      <c r="C296" s="36" t="s">
        <v>15</v>
      </c>
      <c r="D296" s="26">
        <f t="shared" si="4"/>
        <v>20000</v>
      </c>
      <c r="E296" s="26">
        <f>SUM(E297)</f>
        <v>8000</v>
      </c>
      <c r="F296" s="27">
        <f>E296/D296*100</f>
        <v>40</v>
      </c>
    </row>
    <row r="297" spans="1:6" ht="15" customHeight="1">
      <c r="A297" s="44"/>
      <c r="B297" s="21"/>
      <c r="C297" s="101" t="s">
        <v>42</v>
      </c>
      <c r="D297" s="51">
        <v>20000</v>
      </c>
      <c r="E297" s="51">
        <v>8000</v>
      </c>
      <c r="F297" s="35"/>
    </row>
    <row r="298" spans="1:6" ht="15" customHeight="1">
      <c r="A298" s="194" t="s">
        <v>82</v>
      </c>
      <c r="B298" s="195"/>
      <c r="C298" s="196"/>
      <c r="D298" s="102">
        <f>SUM(D6+D19+D27+D36+D44+D52+D81+D88+D124+D120+D128+D190+D203+D264+D271+D290+D294)</f>
        <v>12167577.960000001</v>
      </c>
      <c r="E298" s="102">
        <f>SUM(E6+E19+E27+E36+E44+E52+E81+E88+E124+E120+E128+E190+E203+E264+E271+E290+E294)</f>
        <v>5040603.68</v>
      </c>
      <c r="F298" s="103">
        <f>E298/D298*100</f>
        <v>41.426516407543112</v>
      </c>
    </row>
    <row r="299" spans="1:6" ht="12.75" customHeight="1">
      <c r="A299" s="82"/>
      <c r="B299" s="82"/>
      <c r="C299" s="82"/>
      <c r="D299" s="43">
        <v>12167577.960000001</v>
      </c>
      <c r="E299" s="43">
        <v>5040603.68</v>
      </c>
      <c r="F299" s="82"/>
    </row>
    <row r="300" spans="1:6" ht="12.75" customHeight="1">
      <c r="A300" s="82"/>
      <c r="B300" s="82"/>
      <c r="C300" s="82"/>
      <c r="D300" s="43">
        <f>SUM(D298-D299)</f>
        <v>0</v>
      </c>
      <c r="E300" s="43">
        <f>SUM(E298-E299)</f>
        <v>0</v>
      </c>
      <c r="F300" s="82"/>
    </row>
    <row r="301" spans="1:6" ht="15">
      <c r="A301" s="2"/>
      <c r="B301" s="2"/>
      <c r="C301" s="2"/>
      <c r="D301" s="131">
        <f>SUM(D298-D302)</f>
        <v>0</v>
      </c>
      <c r="E301" s="131">
        <f>SUM(E298-E302)</f>
        <v>0</v>
      </c>
      <c r="F301" s="4"/>
    </row>
    <row r="302" spans="1:6" ht="15">
      <c r="A302" s="2"/>
      <c r="B302" s="2"/>
      <c r="C302" s="2"/>
      <c r="D302" s="131">
        <f>SUM(D304+D307)</f>
        <v>12167577.960000001</v>
      </c>
      <c r="E302" s="131">
        <f>SUM(E304+E307)</f>
        <v>5040603.68</v>
      </c>
      <c r="F302" s="4"/>
    </row>
    <row r="303" spans="1:6" ht="15">
      <c r="A303" s="2"/>
      <c r="B303" s="2"/>
      <c r="C303" s="2"/>
      <c r="D303" s="131"/>
      <c r="E303" s="131"/>
      <c r="F303" s="2"/>
    </row>
    <row r="304" spans="1:6" ht="15.75">
      <c r="A304" s="2"/>
      <c r="B304" s="2"/>
      <c r="C304" s="5" t="s">
        <v>83</v>
      </c>
      <c r="D304" s="132">
        <f>SUM(D305:D305)</f>
        <v>2556763</v>
      </c>
      <c r="E304" s="132">
        <f>SUM(E305:E305)</f>
        <v>104021.88</v>
      </c>
      <c r="F304" s="4"/>
    </row>
    <row r="305" spans="1:6" ht="15">
      <c r="A305" s="2"/>
      <c r="B305" s="2"/>
      <c r="C305" s="2" t="s">
        <v>84</v>
      </c>
      <c r="D305" s="131">
        <f>SUM(D9+D30+D39+D95+D116+D131+D282)</f>
        <v>2556763</v>
      </c>
      <c r="E305" s="131">
        <f>SUM(E9+E30+E39+E95+E116+E131+E282)</f>
        <v>104021.88</v>
      </c>
      <c r="F305" s="4"/>
    </row>
    <row r="306" spans="1:6" ht="15">
      <c r="A306" s="2"/>
      <c r="B306" s="2"/>
      <c r="C306" s="2" t="s">
        <v>105</v>
      </c>
      <c r="D306" s="131"/>
      <c r="E306" s="131"/>
      <c r="F306" s="4"/>
    </row>
    <row r="307" spans="1:6" ht="15.75">
      <c r="A307" s="2"/>
      <c r="B307" s="2"/>
      <c r="C307" s="5" t="s">
        <v>85</v>
      </c>
      <c r="D307" s="132">
        <f>SUM(D308:D313)</f>
        <v>9610814.9600000009</v>
      </c>
      <c r="E307" s="132">
        <f>SUM(E308:E313)</f>
        <v>4936581.8</v>
      </c>
      <c r="F307" s="4"/>
    </row>
    <row r="308" spans="1:6" ht="15">
      <c r="A308" s="2"/>
      <c r="B308" s="2"/>
      <c r="C308" s="2" t="s">
        <v>25</v>
      </c>
      <c r="D308" s="131">
        <f>SUM(D23+D32+D55+D61+D66+D76+D97+D133+D140+D155+D166+D176+D206+D213+D221+D236+D239+D242+D245+D255+D261+D270)</f>
        <v>2581016.6100000003</v>
      </c>
      <c r="E308" s="131">
        <f>SUM(E23+E32+E55+E61+E66+E76+E97+E133+E140+E155+E166+E176+E206+E213+E221+E236+E239+E242+E245+E255+E261+E270)</f>
        <v>1265970.0399999998</v>
      </c>
      <c r="F308" s="4"/>
    </row>
    <row r="309" spans="1:6" ht="15">
      <c r="A309" s="2"/>
      <c r="B309" s="2"/>
      <c r="C309" s="2" t="s">
        <v>86</v>
      </c>
      <c r="D309" s="131">
        <f>SUM(D17+D25+D34+D42+D48+D57+D68+D78+D86+D103+D135+D142+D157+D162+D168+D178+D183+D188+D194+D199+D215+D223+D247+D257)</f>
        <v>3559599.21</v>
      </c>
      <c r="E309" s="131">
        <f>SUM(E17+E25+E34+E42+E48+E57+E68+E78+E86+E103+E135+E142+E157+E162+E168+E178+E183+E188+E194+E199+E215+E223+E247+E257)</f>
        <v>1845283.8999999997</v>
      </c>
      <c r="F309" s="4"/>
    </row>
    <row r="310" spans="1:6" ht="15">
      <c r="A310" s="2"/>
      <c r="B310" s="2"/>
      <c r="C310" s="2" t="s">
        <v>87</v>
      </c>
      <c r="D310" s="131">
        <f>SUM(D13+D18+D26+D35+D49+D43+D58+D63+D69+D73+D79+D87+D92+D104+D109+D113+D119+D136+D143+D158+D163+D169+D173+D179+D184+D189+D195+D200+D210+D216+D224+D232+D248+D258+D263+D275+D279+D285+D289)</f>
        <v>2815825.1399999997</v>
      </c>
      <c r="E310" s="131">
        <f>SUM(E13+E18+E26+E35+E49+E43+E58+E63+E69+E73+E79+E87+E92+E104+E109+E113+E119+E136+E143+E158+E163+E169+E173+E179+E184+E189+E195+E200+E210+E216+E224+E232+E248+E258+E263+E275+E279+E285+E289)</f>
        <v>1506047.9</v>
      </c>
      <c r="F310" s="4"/>
    </row>
    <row r="311" spans="1:6" ht="15">
      <c r="A311" s="2"/>
      <c r="B311" s="2"/>
      <c r="C311" s="2" t="s">
        <v>42</v>
      </c>
      <c r="D311" s="131">
        <f>SUM(D297+D293+D267+D150+D144+D147+D137+D105)</f>
        <v>592374</v>
      </c>
      <c r="E311" s="131">
        <f>SUM(E297+E293+E267+E150+E144+E147+E137+E105)</f>
        <v>301414.38</v>
      </c>
      <c r="F311" s="4"/>
    </row>
    <row r="312" spans="1:6" ht="15">
      <c r="A312" s="2"/>
      <c r="B312" s="2"/>
      <c r="C312" s="2" t="s">
        <v>44</v>
      </c>
      <c r="D312" s="3">
        <f>SUM(D123)</f>
        <v>50000</v>
      </c>
      <c r="E312" s="3">
        <f>SUM(E123)</f>
        <v>17865.580000000002</v>
      </c>
      <c r="F312" s="4"/>
    </row>
    <row r="313" spans="1:6" ht="15">
      <c r="A313" s="2"/>
      <c r="B313" s="2"/>
      <c r="C313" s="2" t="s">
        <v>91</v>
      </c>
      <c r="D313" s="3">
        <f>SUM(D125)</f>
        <v>12000</v>
      </c>
      <c r="E313" s="3">
        <f>SUM(E125)</f>
        <v>0</v>
      </c>
      <c r="F313" s="4"/>
    </row>
    <row r="314" spans="1:6" ht="15">
      <c r="A314" s="2"/>
      <c r="B314" s="2"/>
      <c r="C314" s="2"/>
      <c r="D314" s="2"/>
      <c r="E314" s="2"/>
      <c r="F314" s="4"/>
    </row>
    <row r="315" spans="1:6" ht="15">
      <c r="A315" s="2"/>
      <c r="B315" s="2"/>
      <c r="C315" s="2"/>
      <c r="D315" s="3"/>
      <c r="E315" s="3"/>
      <c r="F315" s="4"/>
    </row>
    <row r="316" spans="1:6" ht="15">
      <c r="A316" s="2"/>
      <c r="B316" s="2"/>
      <c r="C316" s="2"/>
      <c r="D316" s="2"/>
      <c r="E316" s="2"/>
      <c r="F316" s="4"/>
    </row>
    <row r="317" spans="1:6" ht="15">
      <c r="A317" s="2"/>
      <c r="B317" s="2"/>
      <c r="C317" s="2"/>
      <c r="D317" s="3"/>
      <c r="E317" s="3"/>
      <c r="F317" s="4"/>
    </row>
    <row r="318" spans="1:6" ht="15">
      <c r="A318" s="2"/>
      <c r="B318" s="2"/>
      <c r="C318" s="2"/>
      <c r="D318" s="2"/>
      <c r="E318" s="2"/>
      <c r="F318" s="4"/>
    </row>
    <row r="319" spans="1:6" ht="15">
      <c r="A319" s="2"/>
      <c r="B319" s="2"/>
      <c r="C319" s="2"/>
      <c r="D319" s="2"/>
      <c r="E319" s="2"/>
      <c r="F319" s="4"/>
    </row>
    <row r="320" spans="1:6" ht="15">
      <c r="A320" s="2"/>
      <c r="B320" s="2"/>
      <c r="C320" s="2"/>
      <c r="D320" s="2"/>
      <c r="E320" s="2"/>
      <c r="F320" s="4"/>
    </row>
    <row r="321" spans="1:6" ht="15">
      <c r="A321" s="2"/>
      <c r="B321" s="2"/>
      <c r="C321" s="2"/>
      <c r="D321" s="2"/>
      <c r="E321" s="2"/>
      <c r="F321" s="4"/>
    </row>
    <row r="322" spans="1:6" ht="15">
      <c r="A322" s="2"/>
      <c r="B322" s="2"/>
      <c r="C322" s="2"/>
      <c r="D322" s="2"/>
      <c r="E322" s="2"/>
      <c r="F322" s="4"/>
    </row>
    <row r="323" spans="1:6" ht="15">
      <c r="A323" s="2"/>
      <c r="B323" s="2"/>
      <c r="C323" s="2"/>
      <c r="D323" s="2"/>
      <c r="E323" s="2"/>
      <c r="F323" s="4"/>
    </row>
    <row r="324" spans="1:6" ht="15">
      <c r="A324" s="2"/>
      <c r="B324" s="2"/>
      <c r="C324" s="2"/>
      <c r="D324" s="2"/>
      <c r="E324" s="2"/>
      <c r="F324" s="4"/>
    </row>
    <row r="325" spans="1:6" ht="15">
      <c r="A325" s="2"/>
      <c r="B325" s="2"/>
      <c r="C325" s="2"/>
      <c r="D325" s="2"/>
      <c r="E325" s="2"/>
      <c r="F325" s="4"/>
    </row>
    <row r="326" spans="1:6" ht="15">
      <c r="A326" s="2"/>
      <c r="B326" s="2"/>
      <c r="C326" s="2"/>
      <c r="D326" s="2"/>
      <c r="E326" s="2"/>
      <c r="F326" s="4"/>
    </row>
    <row r="327" spans="1:6" ht="15">
      <c r="A327" s="2"/>
      <c r="B327" s="2"/>
      <c r="C327" s="2"/>
      <c r="D327" s="2"/>
      <c r="E327" s="2"/>
      <c r="F327" s="4"/>
    </row>
    <row r="328" spans="1:6" ht="15">
      <c r="A328" s="2"/>
      <c r="B328" s="2"/>
      <c r="C328" s="2"/>
      <c r="D328" s="2"/>
      <c r="E328" s="2"/>
      <c r="F328" s="4"/>
    </row>
    <row r="329" spans="1:6" ht="15">
      <c r="A329" s="2"/>
      <c r="B329" s="2"/>
      <c r="C329" s="2"/>
      <c r="D329" s="2"/>
      <c r="E329" s="2"/>
      <c r="F329" s="4"/>
    </row>
    <row r="330" spans="1:6" ht="15">
      <c r="A330" s="2"/>
      <c r="B330" s="2"/>
      <c r="C330" s="2"/>
      <c r="D330" s="2"/>
      <c r="E330" s="2"/>
      <c r="F330" s="4"/>
    </row>
    <row r="331" spans="1:6" ht="15">
      <c r="A331" s="2"/>
      <c r="B331" s="2"/>
      <c r="C331" s="2"/>
      <c r="D331" s="2"/>
      <c r="E331" s="2"/>
      <c r="F331" s="4"/>
    </row>
    <row r="332" spans="1:6" ht="15">
      <c r="A332" s="2"/>
      <c r="B332" s="2"/>
      <c r="C332" s="2"/>
      <c r="D332" s="2"/>
      <c r="E332" s="2"/>
      <c r="F332" s="4"/>
    </row>
    <row r="333" spans="1:6" ht="15">
      <c r="A333" s="2"/>
      <c r="B333" s="2"/>
      <c r="C333" s="2"/>
      <c r="D333" s="2"/>
      <c r="E333" s="2"/>
      <c r="F333" s="4"/>
    </row>
    <row r="334" spans="1:6" ht="15">
      <c r="A334" s="2"/>
      <c r="B334" s="2"/>
      <c r="C334" s="2"/>
      <c r="D334" s="2"/>
      <c r="E334" s="2"/>
      <c r="F334" s="4"/>
    </row>
    <row r="335" spans="1:6" ht="15">
      <c r="A335" s="2"/>
      <c r="B335" s="2"/>
      <c r="C335" s="2"/>
      <c r="D335" s="2"/>
      <c r="E335" s="2"/>
      <c r="F335" s="4"/>
    </row>
    <row r="336" spans="1:6" ht="15">
      <c r="A336" s="2"/>
      <c r="B336" s="2"/>
      <c r="C336" s="2"/>
      <c r="D336" s="2"/>
      <c r="E336" s="2"/>
      <c r="F336" s="4"/>
    </row>
    <row r="337" spans="1:6" ht="15">
      <c r="A337" s="2"/>
      <c r="B337" s="2"/>
      <c r="C337" s="2"/>
      <c r="D337" s="2"/>
      <c r="E337" s="2"/>
      <c r="F337" s="4"/>
    </row>
    <row r="338" spans="1:6" ht="15">
      <c r="A338" s="2"/>
      <c r="B338" s="2"/>
      <c r="C338" s="2"/>
      <c r="D338" s="2"/>
      <c r="E338" s="2"/>
      <c r="F338" s="4"/>
    </row>
    <row r="339" spans="1:6" ht="15">
      <c r="A339" s="2"/>
      <c r="B339" s="2"/>
      <c r="C339" s="2"/>
      <c r="D339" s="2"/>
      <c r="E339" s="2"/>
      <c r="F339" s="4"/>
    </row>
    <row r="340" spans="1:6" ht="15">
      <c r="A340" s="2"/>
      <c r="B340" s="2"/>
      <c r="C340" s="2"/>
      <c r="D340" s="2"/>
      <c r="E340" s="2"/>
      <c r="F340" s="4"/>
    </row>
    <row r="341" spans="1:6" ht="15">
      <c r="A341" s="2"/>
      <c r="B341" s="2"/>
      <c r="C341" s="2"/>
      <c r="D341" s="2"/>
      <c r="E341" s="2"/>
      <c r="F341" s="4"/>
    </row>
    <row r="342" spans="1:6" ht="15">
      <c r="A342" s="2"/>
      <c r="B342" s="2"/>
      <c r="C342" s="2"/>
      <c r="D342" s="2"/>
      <c r="E342" s="2"/>
      <c r="F342" s="4"/>
    </row>
    <row r="343" spans="1:6" ht="15">
      <c r="A343" s="2"/>
      <c r="B343" s="2"/>
      <c r="C343" s="2"/>
      <c r="D343" s="2"/>
      <c r="E343" s="2"/>
      <c r="F343" s="4"/>
    </row>
    <row r="344" spans="1:6" ht="15">
      <c r="A344" s="2"/>
      <c r="B344" s="2"/>
      <c r="C344" s="2"/>
      <c r="D344" s="2"/>
      <c r="E344" s="2"/>
      <c r="F344" s="4"/>
    </row>
    <row r="345" spans="1:6" ht="15">
      <c r="A345" s="2"/>
      <c r="B345" s="2"/>
      <c r="C345" s="2"/>
      <c r="D345" s="2"/>
      <c r="E345" s="2"/>
      <c r="F345" s="4"/>
    </row>
    <row r="346" spans="1:6" ht="15">
      <c r="A346" s="2"/>
      <c r="B346" s="2"/>
      <c r="C346" s="2"/>
      <c r="D346" s="2"/>
      <c r="E346" s="2"/>
      <c r="F346" s="4"/>
    </row>
    <row r="347" spans="1:6" ht="15">
      <c r="A347" s="2"/>
      <c r="B347" s="2"/>
      <c r="C347" s="2"/>
      <c r="D347" s="2"/>
      <c r="E347" s="2"/>
      <c r="F347" s="4"/>
    </row>
    <row r="348" spans="1:6" ht="15">
      <c r="A348" s="2"/>
      <c r="B348" s="2"/>
      <c r="C348" s="2"/>
      <c r="D348" s="2"/>
      <c r="E348" s="2"/>
      <c r="F348" s="4"/>
    </row>
    <row r="349" spans="1:6" ht="15">
      <c r="A349" s="2"/>
      <c r="B349" s="2"/>
      <c r="C349" s="2"/>
      <c r="D349" s="2"/>
      <c r="E349" s="2"/>
      <c r="F349" s="4"/>
    </row>
    <row r="350" spans="1:6" ht="15">
      <c r="A350" s="2"/>
      <c r="B350" s="2"/>
      <c r="C350" s="2"/>
      <c r="D350" s="2"/>
      <c r="E350" s="2"/>
      <c r="F350" s="4"/>
    </row>
    <row r="351" spans="1:6" ht="15">
      <c r="A351" s="2"/>
      <c r="B351" s="2"/>
      <c r="C351" s="2"/>
      <c r="D351" s="2"/>
      <c r="E351" s="2"/>
      <c r="F351" s="4"/>
    </row>
    <row r="352" spans="1:6" ht="15">
      <c r="A352" s="2"/>
      <c r="B352" s="2"/>
      <c r="C352" s="2"/>
      <c r="D352" s="2"/>
      <c r="E352" s="2"/>
      <c r="F352" s="4"/>
    </row>
    <row r="353" spans="1:6" ht="15">
      <c r="A353" s="2"/>
      <c r="B353" s="2"/>
      <c r="C353" s="2"/>
      <c r="D353" s="2"/>
      <c r="E353" s="2"/>
      <c r="F353" s="4"/>
    </row>
    <row r="354" spans="1:6" ht="15">
      <c r="A354" s="2"/>
      <c r="B354" s="2"/>
      <c r="C354" s="2"/>
      <c r="D354" s="2"/>
      <c r="E354" s="2"/>
      <c r="F354" s="4"/>
    </row>
    <row r="355" spans="1:6" ht="15">
      <c r="A355" s="2"/>
      <c r="B355" s="2"/>
      <c r="C355" s="2"/>
      <c r="D355" s="2"/>
      <c r="E355" s="2"/>
      <c r="F355" s="4"/>
    </row>
    <row r="356" spans="1:6" ht="15">
      <c r="A356" s="2"/>
      <c r="B356" s="2"/>
      <c r="C356" s="2"/>
      <c r="D356" s="2"/>
      <c r="E356" s="2"/>
      <c r="F356" s="4"/>
    </row>
    <row r="357" spans="1:6" ht="15">
      <c r="A357" s="2"/>
      <c r="B357" s="2"/>
      <c r="C357" s="2"/>
      <c r="D357" s="2"/>
      <c r="E357" s="2"/>
      <c r="F357" s="4"/>
    </row>
    <row r="358" spans="1:6" ht="15">
      <c r="A358" s="2"/>
      <c r="B358" s="2"/>
      <c r="C358" s="2"/>
      <c r="D358" s="2"/>
      <c r="E358" s="2"/>
      <c r="F358" s="4"/>
    </row>
    <row r="359" spans="1:6" ht="15">
      <c r="A359" s="2"/>
      <c r="B359" s="2"/>
      <c r="C359" s="2"/>
      <c r="D359" s="2"/>
      <c r="E359" s="2"/>
      <c r="F359" s="4"/>
    </row>
    <row r="360" spans="1:6" ht="15">
      <c r="A360" s="2"/>
      <c r="B360" s="2"/>
      <c r="C360" s="2"/>
      <c r="D360" s="2"/>
      <c r="E360" s="2"/>
      <c r="F360" s="4"/>
    </row>
    <row r="361" spans="1:6" ht="15">
      <c r="A361" s="2"/>
      <c r="B361" s="2"/>
      <c r="C361" s="2"/>
      <c r="D361" s="2"/>
      <c r="E361" s="2"/>
      <c r="F361" s="4"/>
    </row>
    <row r="362" spans="1:6" ht="15">
      <c r="C362" s="2"/>
      <c r="D362" s="2"/>
      <c r="E362" s="2"/>
      <c r="F362" s="4"/>
    </row>
    <row r="363" spans="1:6" ht="15">
      <c r="C363" s="2"/>
      <c r="D363" s="2"/>
      <c r="E363" s="2"/>
      <c r="F363" s="4"/>
    </row>
    <row r="364" spans="1:6" ht="15">
      <c r="C364" s="2"/>
      <c r="D364" s="2"/>
      <c r="E364" s="2"/>
      <c r="F364" s="4"/>
    </row>
  </sheetData>
  <mergeCells count="1">
    <mergeCell ref="A298:C298"/>
  </mergeCells>
  <pageMargins left="0.67013888888888884" right="0.44027777777777777" top="0.78749999999999998" bottom="0.78333333333333333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wydatki</vt:lpstr>
      <vt:lpstr>Arkusz1</vt:lpstr>
      <vt:lpstr>Excel_BuiltIn_Print_Area_3_1</vt:lpstr>
      <vt:lpstr>Excel_BuiltIn_Print_Area_3_1_1</vt:lpstr>
      <vt:lpstr>Excel_BuiltIn_Print_Area_3_1_1_1</vt:lpstr>
      <vt:lpstr>Excel_BuiltIn_Print_Area_4_1</vt:lpstr>
      <vt:lpstr>Excel_BuiltIn_Print_Area_4_1_1</vt:lpstr>
      <vt:lpstr>wydatki!Obszar_wydruku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2016-08-12T12:28:02Z</cp:lastPrinted>
  <dcterms:created xsi:type="dcterms:W3CDTF">2011-07-28T10:18:07Z</dcterms:created>
  <dcterms:modified xsi:type="dcterms:W3CDTF">2016-08-12T12:28:22Z</dcterms:modified>
</cp:coreProperties>
</file>